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S:\PSC\PSC Initiatives\2024 Initiatives\SBRG\"/>
    </mc:Choice>
  </mc:AlternateContent>
  <xr:revisionPtr revIDLastSave="0" documentId="13_ncr:1_{74DC4632-D2ED-4A9E-AC25-3FDB65DBD0ED}" xr6:coauthVersionLast="47" xr6:coauthVersionMax="47" xr10:uidLastSave="{00000000-0000-0000-0000-000000000000}"/>
  <workbookProtection workbookAlgorithmName="SHA-512" workbookHashValue="1CvkRw276RW6Mzgw2ByjkFQLPhvnhA0zQYYleqButctXNTt7O//AOveQ1H9ZGcOh8w9B/8O2AB/BTk7Tz3qdBw==" workbookSaltValue="gZVT4XH6xQ9Siqpx/iK5Pw==" workbookSpinCount="100000" lockStructure="1"/>
  <bookViews>
    <workbookView xWindow="-120" yWindow="-120" windowWidth="29040" windowHeight="15720" tabRatio="601" xr2:uid="{4365ECFC-5A09-4669-8B55-620EA3A3EC52}"/>
  </bookViews>
  <sheets>
    <sheet name="Grant Application+Certification" sheetId="1" r:id="rId1"/>
    <sheet name="Program Summary &amp; Cert " sheetId="4" state="hidden" r:id="rId2"/>
    <sheet name="Attestation 1" sheetId="5" state="hidden" r:id="rId3"/>
    <sheet name=" Summary Page" sheetId="6" state="hidden" r:id="rId4"/>
    <sheet name="dropdowns" sheetId="3" state="hidden" r:id="rId5"/>
    <sheet name="Certification 2" sheetId="2" state="hidden" r:id="rId6"/>
  </sheets>
  <externalReferences>
    <externalReference r:id="rId7"/>
  </externalReferences>
  <definedNames>
    <definedName name="ATTR_APP_TAB_TARGET">'[1]$DB.DATA'!$C$6</definedName>
    <definedName name="ATTR_CERT_TAB_TARGET">'[1]$DB.DATA'!$C$9</definedName>
    <definedName name="ATTR_PROG_CODE">'[1]$DB.DATA'!$C$5</definedName>
    <definedName name="ATTR_PROG_DESCRIPTION">'[1]$DB.DATA'!$C$8</definedName>
    <definedName name="CONFIG_LOAN_MIN_SETTLEMENT_DATE">'[1]$DB.CONFIG'!$D$9</definedName>
    <definedName name="CONFIG_LOAN_RATE_CAP">'[1]$DB.CONFIG'!$D$10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EMBER_NAME" localSheetId="0">'Grant Application+Certification'!#REF!</definedName>
    <definedName name="_xlnm.Print_Area" localSheetId="0">'Grant Application+Certification'!$C$1:$Q$54</definedName>
    <definedName name="RANGE_LOOKUP_LOANSEC_TYPE">[1]!TBL_LOOKUP_LOANSEC_TYPE[LOANSEC_TYPE]</definedName>
    <definedName name="RANGE_LOOKUP_STATE_ALLSTATES">[1]!TBL_LOOKUP_STATES[STATE_CODE]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A19" i="1"/>
  <c r="A21" i="1"/>
  <c r="C21" i="1" s="1"/>
  <c r="J14" i="1" l="1"/>
  <c r="I14" i="1" s="1"/>
  <c r="D14" i="1"/>
  <c r="I11" i="1"/>
  <c r="A22" i="1"/>
  <c r="C22" i="1" s="1"/>
  <c r="A23" i="1"/>
  <c r="C23" i="1" s="1"/>
  <c r="A24" i="1"/>
  <c r="C24" i="1" s="1"/>
  <c r="A25" i="1"/>
  <c r="C25" i="1" s="1"/>
  <c r="A26" i="1"/>
  <c r="C26" i="1" s="1"/>
  <c r="A27" i="1"/>
  <c r="C27" i="1" s="1"/>
  <c r="A28" i="1"/>
  <c r="C28" i="1" s="1"/>
  <c r="A29" i="1"/>
  <c r="C29" i="1" s="1"/>
  <c r="A30" i="1"/>
  <c r="C30" i="1" s="1"/>
  <c r="A31" i="1"/>
  <c r="C31" i="1" s="1"/>
  <c r="A32" i="1"/>
  <c r="C32" i="1" s="1"/>
  <c r="A33" i="1"/>
  <c r="C33" i="1" s="1"/>
  <c r="A34" i="1"/>
  <c r="C34" i="1" s="1"/>
  <c r="A35" i="1"/>
  <c r="C35" i="1" s="1"/>
  <c r="A36" i="1"/>
  <c r="C36" i="1" s="1"/>
  <c r="A37" i="1"/>
  <c r="C37" i="1" s="1"/>
  <c r="A38" i="1"/>
  <c r="C38" i="1" s="1"/>
  <c r="A39" i="1"/>
  <c r="C39" i="1" s="1"/>
  <c r="A40" i="1"/>
  <c r="C40" i="1" s="1"/>
  <c r="C46" i="1"/>
  <c r="C5" i="1"/>
  <c r="C11" i="6" l="1"/>
  <c r="F21" i="1"/>
  <c r="C36" i="6"/>
  <c r="G33" i="6"/>
  <c r="G30" i="6"/>
  <c r="C33" i="6"/>
  <c r="C30" i="6"/>
  <c r="C27" i="6"/>
  <c r="G24" i="6"/>
  <c r="C24" i="6"/>
  <c r="G21" i="6"/>
  <c r="C21" i="6"/>
  <c r="I35" i="6" l="1"/>
  <c r="F14" i="1"/>
  <c r="D17" i="6"/>
  <c r="C17" i="6"/>
  <c r="E21" i="1"/>
  <c r="E22" i="1"/>
  <c r="E23" i="1"/>
  <c r="E24" i="1"/>
  <c r="E25" i="1"/>
  <c r="E26" i="1"/>
  <c r="E27" i="1"/>
  <c r="E28" i="1"/>
  <c r="E29" i="1"/>
  <c r="E30" i="1"/>
  <c r="E31" i="1"/>
  <c r="E32" i="1"/>
  <c r="E33" i="1"/>
  <c r="E34" i="1"/>
  <c r="E35" i="1"/>
  <c r="E36" i="1"/>
  <c r="E37" i="1"/>
  <c r="E38" i="1"/>
  <c r="E39" i="1"/>
  <c r="E40" i="1"/>
  <c r="H46" i="1"/>
  <c r="F22" i="1"/>
  <c r="F23" i="1"/>
  <c r="F24" i="1"/>
  <c r="F25" i="1"/>
  <c r="F26" i="1"/>
  <c r="F27" i="1"/>
  <c r="F28" i="1"/>
  <c r="F29" i="1"/>
  <c r="F30" i="1"/>
  <c r="F31" i="1"/>
  <c r="F32" i="1"/>
  <c r="F33" i="1"/>
  <c r="F34" i="1"/>
  <c r="F35" i="1"/>
  <c r="F36" i="1"/>
  <c r="F37" i="1"/>
  <c r="F38" i="1"/>
  <c r="F39" i="1"/>
  <c r="F40" i="1"/>
  <c r="I35" i="4"/>
  <c r="B8" i="2"/>
  <c r="C13" i="5"/>
  <c r="C11" i="4"/>
  <c r="R22" i="1"/>
  <c r="R23" i="1"/>
  <c r="R24" i="1"/>
  <c r="R25" i="1"/>
  <c r="R26" i="1"/>
  <c r="R27" i="1"/>
  <c r="R28" i="1"/>
  <c r="R29" i="1"/>
  <c r="R30" i="1"/>
  <c r="R31" i="1"/>
  <c r="R32" i="1"/>
  <c r="R33" i="1"/>
  <c r="R34" i="1"/>
  <c r="R35" i="1"/>
  <c r="R36" i="1"/>
  <c r="R37" i="1"/>
  <c r="R38" i="1"/>
  <c r="R39" i="1"/>
  <c r="R40" i="1"/>
  <c r="F46" i="1" l="1"/>
  <c r="G46" i="1"/>
  <c r="G17" i="6"/>
  <c r="D17" i="4"/>
  <c r="C17" i="4"/>
  <c r="S21" i="1"/>
  <c r="T40" i="1"/>
  <c r="S40" i="1"/>
  <c r="D40" i="1"/>
  <c r="T39" i="1"/>
  <c r="S39" i="1"/>
  <c r="D39" i="1"/>
  <c r="T38" i="1"/>
  <c r="S38" i="1"/>
  <c r="D38" i="1"/>
  <c r="T37" i="1"/>
  <c r="S37" i="1"/>
  <c r="D37" i="1"/>
  <c r="T36" i="1"/>
  <c r="S36" i="1"/>
  <c r="D36" i="1"/>
  <c r="T35" i="1"/>
  <c r="S35" i="1"/>
  <c r="D35" i="1"/>
  <c r="T34" i="1"/>
  <c r="S34" i="1"/>
  <c r="D34" i="1"/>
  <c r="T33" i="1"/>
  <c r="S33" i="1"/>
  <c r="D33" i="1"/>
  <c r="T32" i="1"/>
  <c r="S32" i="1"/>
  <c r="D32" i="1"/>
  <c r="T31" i="1"/>
  <c r="S31" i="1"/>
  <c r="D31" i="1"/>
  <c r="T30" i="1"/>
  <c r="S30" i="1"/>
  <c r="D30" i="1"/>
  <c r="T29" i="1"/>
  <c r="S29" i="1"/>
  <c r="D29" i="1"/>
  <c r="T28" i="1"/>
  <c r="S28" i="1"/>
  <c r="D28" i="1"/>
  <c r="T27" i="1"/>
  <c r="S27" i="1"/>
  <c r="D27" i="1"/>
  <c r="T26" i="1"/>
  <c r="S26" i="1"/>
  <c r="D26" i="1"/>
  <c r="T25" i="1"/>
  <c r="S25" i="1"/>
  <c r="D25" i="1"/>
  <c r="T24" i="1"/>
  <c r="S24" i="1"/>
  <c r="D24" i="1"/>
  <c r="T23" i="1"/>
  <c r="S23" i="1"/>
  <c r="D23" i="1"/>
  <c r="T22" i="1"/>
  <c r="S22" i="1"/>
  <c r="D22" i="1"/>
  <c r="T21" i="1"/>
  <c r="D21" i="1"/>
  <c r="R21" i="1" l="1"/>
  <c r="G17" i="4"/>
</calcChain>
</file>

<file path=xl/sharedStrings.xml><?xml version="1.0" encoding="utf-8"?>
<sst xmlns="http://schemas.openxmlformats.org/spreadsheetml/2006/main" count="203" uniqueCount="136">
  <si>
    <t>Program</t>
  </si>
  <si>
    <t>Certification</t>
  </si>
  <si>
    <t>Certification Complete</t>
  </si>
  <si>
    <t>Member Representative Name</t>
  </si>
  <si>
    <t>Address</t>
  </si>
  <si>
    <t>Status</t>
  </si>
  <si>
    <t>Row #</t>
  </si>
  <si>
    <t>Purpose - Other Description</t>
  </si>
  <si>
    <t>Sample</t>
  </si>
  <si>
    <t>Other</t>
  </si>
  <si>
    <t>Loan Purpose Description</t>
  </si>
  <si>
    <t>NY</t>
  </si>
  <si>
    <t>Record Status &amp; Validation</t>
  </si>
  <si>
    <t>REC_STATUS_CODE</t>
  </si>
  <si>
    <t>ROW_ID</t>
  </si>
  <si>
    <t>LOAN_PURPOSE_OTHER</t>
  </si>
  <si>
    <t>PROP_ADDR_CITY</t>
  </si>
  <si>
    <t>PROP_ADDR_STATE</t>
  </si>
  <si>
    <t>PROP_ADDR_ZIP</t>
  </si>
  <si>
    <t>PROP_ADDR_COUNTY</t>
  </si>
  <si>
    <t>RECORD_STARTED</t>
  </si>
  <si>
    <t>REQ_FIELDS_POPULATED</t>
  </si>
  <si>
    <t>ERROR_COUNT</t>
  </si>
  <si>
    <t>Member Certification</t>
  </si>
  <si>
    <t>Applicant (Member Institution)</t>
  </si>
  <si>
    <t>Title</t>
  </si>
  <si>
    <t>Email Address</t>
  </si>
  <si>
    <t>Date</t>
  </si>
  <si>
    <t>GRANT_AMOUNT</t>
  </si>
  <si>
    <t>Small business</t>
  </si>
  <si>
    <t>PURPOSE</t>
  </si>
  <si>
    <t xml:space="preserve">Purchasing or constructing buildings </t>
  </si>
  <si>
    <t xml:space="preserve">Facility / footprint expansion </t>
  </si>
  <si>
    <t>Land acquisition</t>
  </si>
  <si>
    <t xml:space="preserve">Job creation / retention </t>
  </si>
  <si>
    <t xml:space="preserve">Farming operations </t>
  </si>
  <si>
    <t xml:space="preserve">Finance working capital </t>
  </si>
  <si>
    <t>Payroll</t>
  </si>
  <si>
    <t>Expansion</t>
  </si>
  <si>
    <t xml:space="preserve">Cover debt servicing costs </t>
  </si>
  <si>
    <t xml:space="preserve">Purchase machinery and/ or equipment </t>
  </si>
  <si>
    <t>Sustainable retrograding</t>
  </si>
  <si>
    <t>Fund climate resilient infrastructure</t>
  </si>
  <si>
    <t>Cover restructuring costs</t>
  </si>
  <si>
    <t>Start up capital</t>
  </si>
  <si>
    <t xml:space="preserve">101 Park Avenue </t>
  </si>
  <si>
    <t>New York</t>
  </si>
  <si>
    <t>Manhattan</t>
  </si>
  <si>
    <t>Note:  Please review the Federal Home Loan Bank of New York ("FHLBNY") website or contact us at DisasterRecovery@fhlbny.com to confirm remaining available funds prior to submission of this form.</t>
  </si>
  <si>
    <t xml:space="preserve">Member Name </t>
  </si>
  <si>
    <t xml:space="preserve">Small Business </t>
  </si>
  <si>
    <t xml:space="preserve">Total Allocation </t>
  </si>
  <si>
    <t xml:space="preserve">Authorized Member Representative's Name </t>
  </si>
  <si>
    <t xml:space="preserve"> Email Address </t>
  </si>
  <si>
    <t xml:space="preserve">Authorized Member Representative's Title  </t>
  </si>
  <si>
    <t xml:space="preserve">Phone Number </t>
  </si>
  <si>
    <t xml:space="preserve">Date </t>
  </si>
  <si>
    <t xml:space="preserve">Small Business Recovery Grant Program 
Batch Request Form </t>
  </si>
  <si>
    <t xml:space="preserve">Non-Profit </t>
  </si>
  <si>
    <t>Small Business</t>
  </si>
  <si>
    <t>Member Certification &amp; Sign Off</t>
  </si>
  <si>
    <r>
      <t xml:space="preserve">Member Representative Name </t>
    </r>
    <r>
      <rPr>
        <b/>
        <sz val="10"/>
        <color rgb="FFFF0000"/>
        <rFont val="Calibri"/>
        <family val="2"/>
        <scheme val="minor"/>
      </rPr>
      <t>*</t>
    </r>
  </si>
  <si>
    <r>
      <t xml:space="preserve">Title </t>
    </r>
    <r>
      <rPr>
        <b/>
        <sz val="10"/>
        <color rgb="FFFF0000"/>
        <rFont val="Calibri"/>
        <family val="2"/>
        <scheme val="minor"/>
      </rPr>
      <t>*</t>
    </r>
  </si>
  <si>
    <r>
      <t xml:space="preserve">Phone Number </t>
    </r>
    <r>
      <rPr>
        <b/>
        <sz val="10"/>
        <color rgb="FFFF0000"/>
        <rFont val="Calibri"/>
        <family val="2"/>
        <scheme val="minor"/>
      </rPr>
      <t>*</t>
    </r>
  </si>
  <si>
    <r>
      <t xml:space="preserve">Email Address </t>
    </r>
    <r>
      <rPr>
        <sz val="10"/>
        <color rgb="FFFF0000"/>
        <rFont val="Calibri"/>
        <family val="2"/>
        <scheme val="minor"/>
      </rPr>
      <t>*</t>
    </r>
  </si>
  <si>
    <r>
      <t xml:space="preserve">Signoff Date </t>
    </r>
    <r>
      <rPr>
        <b/>
        <sz val="10"/>
        <color rgb="FFFF0000"/>
        <rFont val="Calibri"/>
        <family val="2"/>
        <scheme val="minor"/>
      </rPr>
      <t>*</t>
    </r>
  </si>
  <si>
    <t>Application Date</t>
  </si>
  <si>
    <t>NJ</t>
  </si>
  <si>
    <t>Small Bussiness Recovery Grant Application</t>
  </si>
  <si>
    <t>Membership &amp; Research</t>
  </si>
  <si>
    <t>Rachael Test</t>
  </si>
  <si>
    <t>732-850-5754</t>
  </si>
  <si>
    <t>rachael.licata@fhlbny.com</t>
  </si>
  <si>
    <t>Rachael Test 2nd Sig</t>
  </si>
  <si>
    <t>Sales &amp; Marketing</t>
  </si>
  <si>
    <t>212-441-6775</t>
  </si>
  <si>
    <t>Pass/ Fail?</t>
  </si>
  <si>
    <t># Fields Met</t>
  </si>
  <si>
    <r>
      <rPr>
        <b/>
        <sz val="11"/>
        <rFont val="Calibri"/>
        <family val="2"/>
        <scheme val="minor"/>
      </rPr>
      <t xml:space="preserve">Small Business Recovery Grant
The undersigned Member acknowledges that the Federal Home Loan Bank of New York's ("FHLBNY") acceptance of this application for grant funding does not constitute an approval or a commitment by the FHLBNY to the Member for grant funding. Upon approval of this application, disbursement of funds is subject to the terms of the Program.
</t>
    </r>
    <r>
      <rPr>
        <sz val="11"/>
        <rFont val="Calibri"/>
        <family val="2"/>
        <scheme val="minor"/>
      </rPr>
      <t xml:space="preserve"> 
The Member certifies that the funding for the Small Business Recovery Grant shall be provided for qualified businesses and activities, including but not exclusive to, activities for small businesses, defined as a small business by the Small Business administration (“SBA”) using the North American Industry Classification System (“NAIC”) codes, when using an SBA note, and/or for not-for-profit organizations.  
Project submissions outside of the program guidelines require written justification and will be evaluated on a case-by-case basis by the FHLBNY prior to application submission.
The Member certifies that the information and documentation submitted with this application is true and accurate. 
By typing or signing your name below, you agree that you signed this document with an electronic signature. You intend your authorized electronic signature to have the effect of your written signature. You have viewed and read this disclosure and this document before you signed it and you agree to be bound by the terms contained in this document. Please print and/or save a copy of this document. We may rely on, and enforce, this document in electronic form or as a paper version of the electronic form.</t>
    </r>
  </si>
  <si>
    <t xml:space="preserve">Batch Request Allocation: (Calculated from Application) </t>
  </si>
  <si>
    <t>(1)</t>
  </si>
  <si>
    <t>(2)</t>
  </si>
  <si>
    <t xml:space="preserve">Certification Check: </t>
  </si>
  <si>
    <t>rachael</t>
  </si>
  <si>
    <t>test</t>
  </si>
  <si>
    <t>rac</t>
  </si>
  <si>
    <t>r</t>
  </si>
  <si>
    <t>The undersigned Member acknowledges that the Federal Home Loan Bank of New York's ("FHLBNY") acceptance of this application for grant funding does not constitute an approval or a commitment by the FHLBNY to the Member for grant funding. Upon approval of this application, disbursement of funds is subject to the terms of the Program.
(1) the Member shall comply with the requirements of the Federal Home Loan Bank of New York’s (“FHLBNY”)  Small Business Recovery Grant Program Member Guidelines now in effect, dated October 2023, or as amended (“Guidelines”);
(2) small businesses and/or non-profit organizations listed in the application have been vetted by the Member and meet the qualification criteria; 
(3) the FHLBNY may deny or recover the grant if the FHLBNY discovers that (i) the small business or non-profit does not meet the requirements of the Guidelines, or (ii) the Member provided false, misleading or incomplete information; and 
(3) nothing contained in the Guidelines or this  Small Business Recovery Grant Program Application and Funding Request (“Application”) will be construed as an agreement or commitment on the part of FHLBNY to provide a grant to the Member.  
(4) The Member certifies that the information and documentation submitted with this application is true and accurate. 
(5) The undersigned certifies that the information contained in this Application is true and accurate.
By typing or signing your name below, you agree that you signed this document with an electronic signature. You intend your authorized electronic signature to have the effect of your written signature. You have viewed and read this disclosure and this document before you signed it and you agree to be bound by the terms contained in this document. Please print and/or save a copy of this document. We may rely on, and enforce, this document in electronic form or as a paper version of the electronic form.</t>
  </si>
  <si>
    <t>`</t>
  </si>
  <si>
    <t>Small Business Recovery Grant Attestation</t>
  </si>
  <si>
    <t>Support for community programs</t>
  </si>
  <si>
    <t xml:space="preserve">This Form may be submitted by authorized representatives of the Member to request funds in the maximum amount of $50,000. Funds requested under $2,500 will not be processed. </t>
  </si>
  <si>
    <t xml:space="preserve">As an authorized representative of the FHLBNY Member above, I am submitting this request for funds under the Small Business Recovery Grant program.  I understand that this request will be reviewed on a first-come/first-served basis and the request may be modified or denied depending on availability of funds in the program and at the discretion of the FHLBNY. 
I confirm that funds up to but not exceeding the approved amounts and designations will be distributed to the business(es) listed within this application within 30 calendar days of the batch approval.  I understand that per the SBRG Program Business Program Guidelines, I have verified each small business or non profit listed within this application meets the Program Criteria in the Program's Guidelines.. 
I confirm that the Member grants permission to the FHLBNY to use the Member and Member's Customer name, logo, and information provided herein for promotional materials and other communications regarding the Small Business Recovery Grant.
This Certification documents that the Member’s Customer has met criteria contained herein.
By typing my name below, I agree that I signed this document with an electronic signature.  I intend my authorized electronic signature to have the effect of my written signature. </t>
  </si>
  <si>
    <t>Cust #</t>
  </si>
  <si>
    <t>PR</t>
  </si>
  <si>
    <t>USVI</t>
  </si>
  <si>
    <t xml:space="preserve">“As an authorized representative of the FHLBNY Member above, I am submitting this request for funds under the Small Business Recovery Grant program. I understand that this request will be reviewed on a first-come/first-served basis and the request may be modified or denied depending on availability of funds in the program, regular credit underwriting requirements, or otherwise at the discretion of the FHLBNY.”
I confirm that funds up to but not exceeding the approved amounts and designations will be distributed to the business(es) listed within this application within 30 calendar days of the batch approval.  I understand that per the SBRG Program Business Program Guidelines, I have verified each small business or non profit listed within this application meets the Program Criteria. 
I confirm that the Member grants permission to the FHLBNY to use the Member and Member's Customer name,logo, and information provided herein for promotional materials and other communications regarding the Small Business Recovery Grant.
This Certification documents that the Member’s Customer has met criteria contained herein.
By typing my name below, I agree that I signed this document with an electronic signature.  I intend my authorized electronic signature to have the effect of my written signature. </t>
  </si>
  <si>
    <t>Company 123</t>
  </si>
  <si>
    <t xml:space="preserve"> Art Supplier</t>
  </si>
  <si>
    <t>=CELL C6</t>
  </si>
  <si>
    <t>Grant Recipient Details</t>
  </si>
  <si>
    <t>QUALIFICATION_TYPE</t>
  </si>
  <si>
    <r>
      <t xml:space="preserve">Member Name </t>
    </r>
    <r>
      <rPr>
        <sz val="10"/>
        <color rgb="FFFF0000"/>
        <rFont val="Arial"/>
        <family val="2"/>
      </rPr>
      <t>*</t>
    </r>
  </si>
  <si>
    <r>
      <t xml:space="preserve">Total Requested </t>
    </r>
    <r>
      <rPr>
        <sz val="10"/>
        <color rgb="FFFF0000"/>
        <rFont val="Arial"/>
        <family val="2"/>
      </rPr>
      <t>*</t>
    </r>
  </si>
  <si>
    <r>
      <t xml:space="preserve">Qualification Type </t>
    </r>
    <r>
      <rPr>
        <b/>
        <sz val="10"/>
        <color rgb="FFFF0000"/>
        <rFont val="Arial"/>
        <family val="2"/>
      </rPr>
      <t>*</t>
    </r>
  </si>
  <si>
    <r>
      <t>Business Name</t>
    </r>
    <r>
      <rPr>
        <b/>
        <sz val="10"/>
        <color rgb="FFFF0000"/>
        <rFont val="Arial"/>
        <family val="2"/>
      </rPr>
      <t xml:space="preserve"> *</t>
    </r>
  </si>
  <si>
    <r>
      <t>Description of the Business</t>
    </r>
    <r>
      <rPr>
        <b/>
        <sz val="10"/>
        <color rgb="FFFF0000"/>
        <rFont val="Arial"/>
        <family val="2"/>
      </rPr>
      <t xml:space="preserve"> *</t>
    </r>
  </si>
  <si>
    <r>
      <t xml:space="preserve">Amount Requested </t>
    </r>
    <r>
      <rPr>
        <b/>
        <sz val="10"/>
        <color rgb="FFFF0000"/>
        <rFont val="Arial"/>
        <family val="2"/>
      </rPr>
      <t>*</t>
    </r>
  </si>
  <si>
    <r>
      <t>Address</t>
    </r>
    <r>
      <rPr>
        <b/>
        <sz val="10"/>
        <color rgb="FFFF0000"/>
        <rFont val="Arial"/>
        <family val="2"/>
      </rPr>
      <t>*</t>
    </r>
  </si>
  <si>
    <r>
      <t xml:space="preserve">City </t>
    </r>
    <r>
      <rPr>
        <b/>
        <sz val="10"/>
        <color rgb="FFFF0000"/>
        <rFont val="Arial"/>
        <family val="2"/>
      </rPr>
      <t>*</t>
    </r>
  </si>
  <si>
    <r>
      <t xml:space="preserve">State </t>
    </r>
    <r>
      <rPr>
        <b/>
        <sz val="10"/>
        <color rgb="FFFF0000"/>
        <rFont val="Arial"/>
        <family val="2"/>
      </rPr>
      <t>*</t>
    </r>
  </si>
  <si>
    <r>
      <t xml:space="preserve">Zip Code </t>
    </r>
    <r>
      <rPr>
        <b/>
        <sz val="10"/>
        <color rgb="FFFF0000"/>
        <rFont val="Arial"/>
        <family val="2"/>
      </rPr>
      <t>*</t>
    </r>
  </si>
  <si>
    <r>
      <t xml:space="preserve">County </t>
    </r>
    <r>
      <rPr>
        <b/>
        <sz val="10"/>
        <color rgb="FFFF0000"/>
        <rFont val="Arial"/>
        <family val="2"/>
      </rPr>
      <t>*</t>
    </r>
  </si>
  <si>
    <r>
      <t xml:space="preserve">Signoff Date </t>
    </r>
    <r>
      <rPr>
        <b/>
        <sz val="10"/>
        <color rgb="FFFF0000"/>
        <rFont val="Arial"/>
        <family val="2"/>
      </rPr>
      <t>*</t>
    </r>
  </si>
  <si>
    <r>
      <t xml:space="preserve">Member Representative Name </t>
    </r>
    <r>
      <rPr>
        <b/>
        <sz val="10"/>
        <color rgb="FFFF0000"/>
        <rFont val="Arial"/>
        <family val="2"/>
      </rPr>
      <t>*</t>
    </r>
  </si>
  <si>
    <r>
      <t xml:space="preserve">Title </t>
    </r>
    <r>
      <rPr>
        <b/>
        <sz val="10"/>
        <color rgb="FFFF0000"/>
        <rFont val="Arial"/>
        <family val="2"/>
      </rPr>
      <t>*</t>
    </r>
  </si>
  <si>
    <r>
      <t xml:space="preserve">Phone Number </t>
    </r>
    <r>
      <rPr>
        <b/>
        <sz val="10"/>
        <color rgb="FFFF0000"/>
        <rFont val="Arial"/>
        <family val="2"/>
      </rPr>
      <t>*</t>
    </r>
  </si>
  <si>
    <r>
      <t xml:space="preserve">Email Address </t>
    </r>
    <r>
      <rPr>
        <sz val="10"/>
        <color rgb="FFFF0000"/>
        <rFont val="Arial"/>
        <family val="2"/>
      </rPr>
      <t>*</t>
    </r>
  </si>
  <si>
    <t>CERTIFICATION</t>
  </si>
  <si>
    <r>
      <rPr>
        <b/>
        <sz val="10"/>
        <color rgb="FFFF0000"/>
        <rFont val="Arial"/>
        <family val="2"/>
      </rPr>
      <t>*</t>
    </r>
    <r>
      <rPr>
        <b/>
        <sz val="10"/>
        <color theme="1"/>
        <rFont val="Arial"/>
        <family val="2"/>
      </rPr>
      <t xml:space="preserve"> denotes required field</t>
    </r>
  </si>
  <si>
    <t xml:space="preserve">This Form may be submitted by authorized representatives of the member to request funds in the maximum amount of $50,000. Funds requested under $2,500 will not be processed. </t>
  </si>
  <si>
    <r>
      <t xml:space="preserve">Purpose / Use of Funds </t>
    </r>
    <r>
      <rPr>
        <b/>
        <sz val="10"/>
        <color rgb="FFFF0000"/>
        <rFont val="Arial"/>
        <family val="2"/>
      </rPr>
      <t>*</t>
    </r>
  </si>
  <si>
    <r>
      <t xml:space="preserve">Member # </t>
    </r>
    <r>
      <rPr>
        <sz val="10"/>
        <color rgb="FFFF0000"/>
        <rFont val="Arial"/>
        <family val="2"/>
      </rPr>
      <t>*</t>
    </r>
  </si>
  <si>
    <t>MEMBER_#</t>
  </si>
  <si>
    <t>MEMBER_NAME</t>
  </si>
  <si>
    <t>=CELL F11</t>
  </si>
  <si>
    <t>The 2024 SBRG</t>
  </si>
  <si>
    <t>THE 2024 SMALL BUSINESS RECOVERY GRANT APPLICATION &amp; CERTIFICATION FORM</t>
  </si>
  <si>
    <t>Note: Please review the Federal Home Loan Bank of New York (FHLBNY) website or contact us at SBRG@fhlbny.com to confirm the remaining available funds prior to submission of this form.</t>
  </si>
  <si>
    <t>STREET_ADDRESS</t>
  </si>
  <si>
    <t>DESCRIPTION_OF_THE_BUSINESS</t>
  </si>
  <si>
    <t>NAME</t>
  </si>
  <si>
    <t xml:space="preserve">Status will turn green only after all required fields are filled in within the Application section. </t>
  </si>
  <si>
    <t xml:space="preserve">“As an authorized representative of the FHLBNY member above, I am submitting this request for funds under the Small Business Recovery Grant Program. I understand that this request will be processed on a first-come/first-served basis and the request may be modified or denied 
depending on availability of funds in the program, regular credit underwriting requirements, or otherwise at the discretion of the FHLBNY.”
I confirm that funds up to but not exceeding the approved amounts and designations will be distributed to the business(es) listed within this application within 30 calendar days of the batch approval.  
I understand that per the SBRG Program Guidelines, I have verified each small business or non-profit listed within this application meets the Program Criteria. 
I have reviewed and confirmed the recipients promote economic inclusion per applicable Fair Lending and Fair Housing laws and regulation.  
I confirm that the member grants permission to the FHLBNY to use the member and member's customer(s) name, logo, and information provided herein for promotional materials and other communications regarding the Small Business Recovery Grant.
This Certification documents that the member’s customer(s) met the criteria contained herein.
By typing my name below, I agree that I signed this document with an electronic signature.  I intend my authorized electronic signature to have the effect of my written signature. 	</t>
  </si>
  <si>
    <r>
      <t xml:space="preserve">Fair Lending / Fair Housing Attestation: Please Initial below </t>
    </r>
    <r>
      <rPr>
        <b/>
        <sz val="10"/>
        <color rgb="FFFF0000"/>
        <rFont val="Arial"/>
        <family val="2"/>
      </rPr>
      <t xml:space="preserve"> *</t>
    </r>
  </si>
  <si>
    <r>
      <t xml:space="preserve">Fair Lending / Fair Housing Attestation: Please Initial below  </t>
    </r>
    <r>
      <rPr>
        <b/>
        <sz val="10"/>
        <color rgb="FFFF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</si>
</sst>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quot;$&quot;#,##0"/>
  </numFmts>
  <fonts count="3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0"/>
      <name val="Calibri"/>
      <family val="2"/>
      <scheme val="minor"/>
    </font>
    <font>
      <b/>
      <sz val="12"/>
      <color theme="0"/>
      <name val="Calibri"/>
      <family val="2"/>
      <scheme val="minor"/>
    </font>
    <font>
      <b/>
      <sz val="10"/>
      <color theme="1"/>
      <name val="Calibri"/>
      <family val="2"/>
      <scheme val="minor"/>
    </font>
    <font>
      <sz val="10"/>
      <color rgb="FFFF0000"/>
      <name val="Calibri"/>
      <family val="2"/>
      <scheme val="minor"/>
    </font>
    <font>
      <sz val="10"/>
      <color theme="1"/>
      <name val="Calibri"/>
      <family val="2"/>
      <scheme val="minor"/>
    </font>
    <font>
      <u/>
      <sz val="11"/>
      <color theme="10"/>
      <name val="Calibri"/>
      <family val="2"/>
      <scheme val="minor"/>
    </font>
    <font>
      <sz val="10"/>
      <name val="Calibri"/>
      <family val="2"/>
      <scheme val="minor"/>
    </font>
    <font>
      <b/>
      <sz val="10"/>
      <color rgb="FFFF0000"/>
      <name val="Calibri"/>
      <family val="2"/>
      <scheme val="minor"/>
    </font>
    <font>
      <sz val="11"/>
      <name val="Calibri"/>
      <family val="2"/>
      <scheme val="minor"/>
    </font>
    <font>
      <b/>
      <sz val="11"/>
      <name val="Calibri"/>
      <family val="2"/>
      <scheme val="minor"/>
    </font>
    <font>
      <sz val="12"/>
      <color theme="1"/>
      <name val="Calibri"/>
      <family val="2"/>
      <scheme val="minor"/>
    </font>
    <font>
      <b/>
      <sz val="12"/>
      <color theme="1"/>
      <name val="Calibri"/>
      <family val="2"/>
      <scheme val="minor"/>
    </font>
    <font>
      <i/>
      <sz val="11"/>
      <name val="Calibri"/>
      <family val="2"/>
      <scheme val="minor"/>
    </font>
    <font>
      <sz val="8"/>
      <name val="Calibri"/>
      <family val="2"/>
      <scheme val="minor"/>
    </font>
    <font>
      <sz val="14"/>
      <name val="Calibri"/>
      <family val="2"/>
      <scheme val="minor"/>
    </font>
    <font>
      <sz val="11"/>
      <color rgb="FFFF0000"/>
      <name val="Calibri"/>
      <family val="2"/>
      <scheme val="minor"/>
    </font>
    <font>
      <sz val="12"/>
      <color rgb="FFFF0000"/>
      <name val="Calibri"/>
      <family val="2"/>
      <scheme val="minor"/>
    </font>
    <font>
      <sz val="11"/>
      <color theme="9"/>
      <name val="Calibri"/>
      <family val="2"/>
      <scheme val="minor"/>
    </font>
    <font>
      <b/>
      <sz val="12"/>
      <color theme="0"/>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i/>
      <sz val="10"/>
      <color theme="1"/>
      <name val="Arial"/>
      <family val="2"/>
    </font>
    <font>
      <sz val="10"/>
      <color theme="0" tint="-4.9989318521683403E-2"/>
      <name val="Arial"/>
      <family val="2"/>
    </font>
    <font>
      <sz val="10"/>
      <color theme="0"/>
      <name val="Arial"/>
      <family val="2"/>
    </font>
    <font>
      <b/>
      <sz val="10"/>
      <color theme="0"/>
      <name val="Arial"/>
      <family val="2"/>
    </font>
    <font>
      <b/>
      <sz val="12"/>
      <color theme="1"/>
      <name val="Arial"/>
      <family val="2"/>
    </font>
    <font>
      <sz val="12"/>
      <color theme="1"/>
      <name val="Arial"/>
      <family val="2"/>
    </font>
    <font>
      <b/>
      <sz val="12"/>
      <name val="Arial"/>
      <family val="2"/>
    </font>
    <font>
      <sz val="12"/>
      <name val="Arial"/>
      <family val="2"/>
    </font>
    <font>
      <b/>
      <sz val="14"/>
      <color theme="0"/>
      <name val="Arial"/>
      <family val="2"/>
    </font>
    <font>
      <sz val="10"/>
      <name val="Arial"/>
      <family val="2"/>
    </font>
    <font>
      <b/>
      <sz val="13"/>
      <name val="Arial"/>
      <family val="2"/>
    </font>
  </fonts>
  <fills count="16">
    <fill>
      <patternFill patternType="none"/>
    </fill>
    <fill>
      <patternFill patternType="gray125"/>
    </fill>
    <fill>
      <patternFill patternType="solid">
        <fgColor rgb="FF111F66"/>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CE6F2"/>
        <bgColor indexed="64"/>
      </patternFill>
    </fill>
    <fill>
      <patternFill patternType="solid">
        <fgColor theme="5" tint="0.79998168889431442"/>
        <bgColor indexed="64"/>
      </patternFill>
    </fill>
    <fill>
      <patternFill patternType="solid">
        <fgColor theme="8" tint="-0.499984740745262"/>
        <bgColor indexed="64"/>
      </patternFill>
    </fill>
    <fill>
      <patternFill patternType="solid">
        <fgColor theme="0"/>
        <bgColor indexed="64"/>
      </patternFill>
    </fill>
    <fill>
      <patternFill patternType="solid">
        <fgColor rgb="FF1F4E78"/>
        <bgColor indexed="64"/>
      </patternFill>
    </fill>
    <fill>
      <patternFill patternType="solid">
        <fgColor theme="0" tint="-0.499984740745262"/>
        <bgColor indexed="64"/>
      </patternFill>
    </fill>
    <fill>
      <patternFill patternType="solid">
        <fgColor rgb="FFD5D9EE"/>
        <bgColor indexed="64"/>
      </patternFill>
    </fill>
    <fill>
      <patternFill patternType="solid">
        <fgColor rgb="FFAAB3DD"/>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hair">
        <color indexed="64"/>
      </top>
      <bottom style="thin">
        <color indexed="64"/>
      </bottom>
      <diagonal/>
    </border>
    <border>
      <left style="dotted">
        <color indexed="64"/>
      </left>
      <right/>
      <top style="hair">
        <color indexed="64"/>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276">
    <xf numFmtId="0" fontId="0" fillId="0" borderId="0" xfId="0"/>
    <xf numFmtId="0" fontId="0" fillId="2" borderId="0" xfId="0" applyFill="1"/>
    <xf numFmtId="0" fontId="5" fillId="2" borderId="0" xfId="0" applyFont="1" applyFill="1" applyAlignment="1">
      <alignment horizontal="left" vertical="center"/>
    </xf>
    <xf numFmtId="0" fontId="6" fillId="2" borderId="0" xfId="0" applyFont="1" applyFill="1" applyAlignment="1">
      <alignment horizontal="left" vertical="center" indent="1"/>
    </xf>
    <xf numFmtId="0" fontId="6" fillId="2" borderId="0" xfId="0" applyFont="1" applyFill="1" applyAlignment="1">
      <alignment vertical="center"/>
    </xf>
    <xf numFmtId="0" fontId="2" fillId="2" borderId="0" xfId="0" applyFont="1" applyFill="1" applyAlignment="1">
      <alignment vertical="center"/>
    </xf>
    <xf numFmtId="0" fontId="0" fillId="3" borderId="0" xfId="0" applyFill="1"/>
    <xf numFmtId="0" fontId="2" fillId="3" borderId="0" xfId="0" applyFont="1" applyFill="1" applyAlignment="1">
      <alignment horizontal="left" vertical="center"/>
    </xf>
    <xf numFmtId="0" fontId="2" fillId="3" borderId="0" xfId="0" applyFont="1" applyFill="1" applyAlignment="1">
      <alignment horizontal="left" vertical="center" indent="1"/>
    </xf>
    <xf numFmtId="0" fontId="4" fillId="3" borderId="0" xfId="0" applyFont="1" applyFill="1"/>
    <xf numFmtId="0" fontId="0" fillId="0" borderId="0" xfId="0" applyAlignment="1">
      <alignment vertical="center"/>
    </xf>
    <xf numFmtId="0" fontId="3" fillId="0" borderId="0" xfId="0" applyFont="1" applyAlignment="1">
      <alignment vertical="center"/>
    </xf>
    <xf numFmtId="0" fontId="0" fillId="5" borderId="4" xfId="0" applyFill="1" applyBorder="1" applyAlignment="1" applyProtection="1">
      <alignment horizontal="left" vertical="center" indent="1"/>
      <protection locked="0"/>
    </xf>
    <xf numFmtId="14" fontId="0" fillId="5" borderId="4" xfId="0" applyNumberFormat="1" applyFill="1" applyBorder="1" applyAlignment="1" applyProtection="1">
      <alignment horizontal="left" vertical="center" indent="1"/>
      <protection locked="0"/>
    </xf>
    <xf numFmtId="0" fontId="0" fillId="5" borderId="4" xfId="0" applyFill="1" applyBorder="1" applyAlignment="1" applyProtection="1">
      <alignment horizontal="left" vertical="center"/>
      <protection locked="0"/>
    </xf>
    <xf numFmtId="0" fontId="0" fillId="0" borderId="0" xfId="0" applyFill="1" applyBorder="1" applyAlignment="1">
      <alignment vertical="center"/>
    </xf>
    <xf numFmtId="0" fontId="0" fillId="0" borderId="0" xfId="0" applyProtection="1">
      <protection locked="0"/>
    </xf>
    <xf numFmtId="0" fontId="15" fillId="0" borderId="0" xfId="0" applyFont="1" applyAlignment="1" applyProtection="1">
      <alignment vertical="top"/>
      <protection locked="0"/>
    </xf>
    <xf numFmtId="0" fontId="0" fillId="0" borderId="0" xfId="0" applyAlignment="1" applyProtection="1">
      <alignment vertical="top"/>
      <protection locked="0"/>
    </xf>
    <xf numFmtId="0" fontId="0" fillId="0" borderId="0" xfId="0" applyAlignment="1" applyProtection="1">
      <alignment horizontal="left" vertical="top"/>
      <protection locked="0"/>
    </xf>
    <xf numFmtId="0" fontId="0" fillId="0" borderId="0" xfId="0" applyAlignment="1" applyProtection="1">
      <alignment horizontal="center"/>
      <protection locked="0"/>
    </xf>
    <xf numFmtId="0" fontId="15" fillId="0" borderId="0" xfId="0" applyFont="1" applyProtection="1">
      <protection locked="0"/>
    </xf>
    <xf numFmtId="0" fontId="15" fillId="5" borderId="5" xfId="0" applyFont="1" applyFill="1" applyBorder="1" applyAlignment="1" applyProtection="1">
      <protection locked="0"/>
    </xf>
    <xf numFmtId="0" fontId="9" fillId="4" borderId="10" xfId="0" applyFont="1" applyFill="1" applyBorder="1" applyAlignment="1">
      <alignment horizontal="center" wrapText="1"/>
    </xf>
    <xf numFmtId="165" fontId="15" fillId="6" borderId="16" xfId="0" applyNumberFormat="1" applyFont="1" applyFill="1" applyBorder="1"/>
    <xf numFmtId="0" fontId="0" fillId="11" borderId="0" xfId="0" applyFill="1"/>
    <xf numFmtId="0" fontId="15" fillId="11" borderId="0" xfId="0" applyFont="1" applyFill="1" applyAlignment="1">
      <alignment vertical="top"/>
    </xf>
    <xf numFmtId="0" fontId="0" fillId="11" borderId="0" xfId="0" applyFill="1" applyAlignment="1">
      <alignment vertical="top"/>
    </xf>
    <xf numFmtId="0" fontId="0" fillId="11" borderId="0" xfId="0" applyFill="1" applyAlignment="1">
      <alignment horizontal="left" vertical="top"/>
    </xf>
    <xf numFmtId="0" fontId="0" fillId="11" borderId="0" xfId="0" applyFill="1" applyAlignment="1">
      <alignment horizontal="center"/>
    </xf>
    <xf numFmtId="0" fontId="15" fillId="11" borderId="0" xfId="0" applyFont="1" applyFill="1"/>
    <xf numFmtId="0" fontId="0" fillId="11" borderId="0" xfId="0" applyFill="1" applyProtection="1">
      <protection locked="0"/>
    </xf>
    <xf numFmtId="0" fontId="3" fillId="11" borderId="0" xfId="0" applyFont="1" applyFill="1" applyAlignment="1">
      <alignment horizontal="center"/>
    </xf>
    <xf numFmtId="0" fontId="0" fillId="11" borderId="0" xfId="0" applyFill="1" applyAlignment="1">
      <alignment horizontal="left" wrapText="1"/>
    </xf>
    <xf numFmtId="0" fontId="0" fillId="11" borderId="0" xfId="0" applyFill="1" applyAlignment="1">
      <alignment horizontal="center" vertical="top" wrapText="1"/>
    </xf>
    <xf numFmtId="0" fontId="15" fillId="11" borderId="0" xfId="0" applyFont="1" applyFill="1" applyProtection="1">
      <protection locked="0"/>
    </xf>
    <xf numFmtId="0" fontId="0" fillId="11" borderId="0" xfId="0" applyFill="1" applyAlignment="1">
      <alignment horizontal="left" vertical="top" wrapText="1"/>
    </xf>
    <xf numFmtId="0" fontId="0" fillId="11" borderId="0" xfId="0" applyFill="1" applyBorder="1" applyAlignment="1">
      <alignment horizontal="left" vertical="top" wrapText="1"/>
    </xf>
    <xf numFmtId="0" fontId="0" fillId="11" borderId="0" xfId="0" applyFill="1" applyAlignment="1">
      <alignment vertical="top" wrapText="1"/>
    </xf>
    <xf numFmtId="0" fontId="0" fillId="11" borderId="10" xfId="0" applyFill="1" applyBorder="1" applyAlignment="1">
      <alignment horizontal="center"/>
    </xf>
    <xf numFmtId="0" fontId="15" fillId="11" borderId="0" xfId="0" applyFont="1" applyFill="1" applyBorder="1" applyAlignment="1" applyProtection="1">
      <alignment horizontal="center"/>
      <protection locked="0"/>
    </xf>
    <xf numFmtId="0" fontId="0" fillId="11" borderId="0" xfId="0" applyFill="1" applyBorder="1" applyAlignment="1">
      <alignment horizontal="center"/>
    </xf>
    <xf numFmtId="0" fontId="0" fillId="11" borderId="0" xfId="0" applyFill="1" applyBorder="1"/>
    <xf numFmtId="0" fontId="0" fillId="11" borderId="0" xfId="0" applyFill="1" applyBorder="1" applyProtection="1">
      <protection locked="0"/>
    </xf>
    <xf numFmtId="0" fontId="15" fillId="11" borderId="0" xfId="0" applyFont="1" applyFill="1" applyBorder="1" applyAlignment="1" applyProtection="1">
      <alignment vertical="top"/>
      <protection locked="0"/>
    </xf>
    <xf numFmtId="0" fontId="0" fillId="11" borderId="0" xfId="0" applyFill="1" applyBorder="1" applyAlignment="1" applyProtection="1">
      <alignment vertical="top"/>
      <protection locked="0"/>
    </xf>
    <xf numFmtId="0" fontId="0" fillId="11" borderId="0" xfId="0" applyFill="1" applyBorder="1" applyAlignment="1" applyProtection="1">
      <alignment horizontal="left" vertical="top"/>
      <protection locked="0"/>
    </xf>
    <xf numFmtId="0" fontId="0" fillId="11" borderId="0" xfId="0" applyFill="1" applyBorder="1" applyAlignment="1" applyProtection="1">
      <alignment horizontal="center"/>
      <protection locked="0"/>
    </xf>
    <xf numFmtId="0" fontId="15" fillId="11" borderId="0" xfId="0" applyFont="1" applyFill="1" applyBorder="1" applyProtection="1">
      <protection locked="0"/>
    </xf>
    <xf numFmtId="0" fontId="15" fillId="11" borderId="0" xfId="0" applyFont="1" applyFill="1" applyBorder="1" applyAlignment="1" applyProtection="1">
      <protection locked="0"/>
    </xf>
    <xf numFmtId="0" fontId="0" fillId="11" borderId="0" xfId="0" applyFill="1" applyBorder="1" applyAlignment="1"/>
    <xf numFmtId="0" fontId="15" fillId="11" borderId="0" xfId="0" applyFont="1" applyFill="1" applyAlignment="1" applyProtection="1">
      <alignment vertical="top"/>
      <protection locked="0"/>
    </xf>
    <xf numFmtId="0" fontId="0" fillId="11" borderId="0" xfId="0" applyFill="1" applyAlignment="1" applyProtection="1">
      <alignment vertical="top"/>
      <protection locked="0"/>
    </xf>
    <xf numFmtId="0" fontId="0" fillId="11" borderId="0" xfId="0" applyFill="1" applyAlignment="1" applyProtection="1">
      <alignment horizontal="left" vertical="top"/>
      <protection locked="0"/>
    </xf>
    <xf numFmtId="0" fontId="0" fillId="11" borderId="0" xfId="0" applyFill="1" applyAlignment="1" applyProtection="1">
      <alignment horizontal="center"/>
      <protection locked="0"/>
    </xf>
    <xf numFmtId="0" fontId="0" fillId="0" borderId="0" xfId="0" applyBorder="1" applyProtection="1">
      <protection locked="0"/>
    </xf>
    <xf numFmtId="0" fontId="0" fillId="0" borderId="0" xfId="0" applyBorder="1"/>
    <xf numFmtId="0" fontId="0" fillId="0" borderId="0" xfId="0" applyBorder="1" applyAlignment="1">
      <alignment horizontal="center"/>
    </xf>
    <xf numFmtId="0" fontId="15" fillId="5" borderId="0" xfId="0" applyFont="1" applyFill="1" applyBorder="1" applyAlignment="1" applyProtection="1">
      <protection locked="0"/>
    </xf>
    <xf numFmtId="0" fontId="13" fillId="11" borderId="0" xfId="0" applyFont="1" applyFill="1" applyAlignment="1">
      <alignment horizontal="left" vertical="top" wrapText="1"/>
    </xf>
    <xf numFmtId="0" fontId="13" fillId="11" borderId="0" xfId="0" applyFont="1" applyFill="1" applyBorder="1" applyAlignment="1">
      <alignment horizontal="left" vertical="top" wrapText="1"/>
    </xf>
    <xf numFmtId="0" fontId="0" fillId="6" borderId="0" xfId="0" applyFill="1"/>
    <xf numFmtId="0" fontId="0" fillId="0" borderId="0" xfId="0" applyAlignment="1">
      <alignment horizontal="center"/>
    </xf>
    <xf numFmtId="0" fontId="11" fillId="11" borderId="0" xfId="0" applyFont="1" applyFill="1" applyBorder="1" applyAlignment="1">
      <alignment horizontal="left" vertical="top" wrapText="1" indent="2"/>
    </xf>
    <xf numFmtId="0" fontId="2" fillId="11" borderId="0" xfId="0" applyFont="1" applyFill="1" applyBorder="1" applyAlignment="1">
      <alignment horizontal="center"/>
    </xf>
    <xf numFmtId="49" fontId="0" fillId="11" borderId="0" xfId="0" applyNumberFormat="1" applyFill="1"/>
    <xf numFmtId="49" fontId="15" fillId="11" borderId="0" xfId="0" applyNumberFormat="1" applyFont="1" applyFill="1" applyAlignment="1">
      <alignment vertical="top"/>
    </xf>
    <xf numFmtId="49" fontId="0" fillId="11" borderId="0" xfId="0" applyNumberFormat="1" applyFill="1" applyAlignment="1">
      <alignment vertical="top"/>
    </xf>
    <xf numFmtId="49" fontId="0" fillId="11" borderId="0" xfId="0" applyNumberFormat="1" applyFill="1" applyAlignment="1">
      <alignment horizontal="left" vertical="top"/>
    </xf>
    <xf numFmtId="49" fontId="0" fillId="11" borderId="0" xfId="0" applyNumberFormat="1" applyFill="1" applyAlignment="1">
      <alignment horizontal="center"/>
    </xf>
    <xf numFmtId="49" fontId="15" fillId="11" borderId="0" xfId="0" applyNumberFormat="1" applyFont="1" applyFill="1"/>
    <xf numFmtId="49" fontId="0" fillId="11" borderId="0" xfId="0" applyNumberFormat="1" applyFill="1" applyBorder="1"/>
    <xf numFmtId="49" fontId="0" fillId="11" borderId="0" xfId="0" applyNumberFormat="1" applyFill="1" applyBorder="1" applyProtection="1">
      <protection locked="0"/>
    </xf>
    <xf numFmtId="49" fontId="0" fillId="12" borderId="1" xfId="0" applyNumberFormat="1" applyFill="1" applyBorder="1"/>
    <xf numFmtId="0" fontId="0" fillId="7" borderId="0" xfId="0" applyFill="1"/>
    <xf numFmtId="0" fontId="0" fillId="7" borderId="0" xfId="0" applyFill="1" applyBorder="1"/>
    <xf numFmtId="0" fontId="20" fillId="11" borderId="0" xfId="0" applyFont="1" applyFill="1" applyBorder="1" applyAlignment="1"/>
    <xf numFmtId="0" fontId="20" fillId="11" borderId="0" xfId="0" applyFont="1" applyFill="1" applyBorder="1"/>
    <xf numFmtId="0" fontId="20" fillId="11" borderId="0" xfId="0" applyFont="1" applyFill="1" applyBorder="1" applyProtection="1">
      <protection locked="0"/>
    </xf>
    <xf numFmtId="0" fontId="21" fillId="11" borderId="0" xfId="0" applyFont="1" applyFill="1" applyBorder="1" applyAlignment="1" applyProtection="1">
      <protection locked="0"/>
    </xf>
    <xf numFmtId="0" fontId="10" fillId="5" borderId="5" xfId="2" applyFill="1" applyBorder="1" applyAlignment="1" applyProtection="1">
      <protection locked="0"/>
    </xf>
    <xf numFmtId="0" fontId="22" fillId="11" borderId="0" xfId="0" applyFont="1" applyFill="1" applyBorder="1" applyProtection="1">
      <protection locked="0"/>
    </xf>
    <xf numFmtId="14" fontId="9" fillId="5" borderId="4" xfId="0" applyNumberFormat="1"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11" borderId="0" xfId="0" applyFont="1" applyFill="1" applyBorder="1" applyAlignment="1">
      <alignment horizontal="center" wrapText="1"/>
    </xf>
    <xf numFmtId="165" fontId="15" fillId="11" borderId="0" xfId="0" applyNumberFormat="1" applyFont="1" applyFill="1" applyBorder="1" applyAlignment="1" applyProtection="1">
      <alignment horizontal="center"/>
      <protection locked="0"/>
    </xf>
    <xf numFmtId="0" fontId="9" fillId="4" borderId="9" xfId="0" applyFont="1" applyFill="1" applyBorder="1" applyAlignment="1">
      <alignment horizontal="center" wrapText="1"/>
    </xf>
    <xf numFmtId="165" fontId="15" fillId="5" borderId="17" xfId="0" applyNumberFormat="1" applyFont="1" applyFill="1" applyBorder="1" applyAlignment="1" applyProtection="1">
      <alignment horizontal="center"/>
      <protection locked="0"/>
    </xf>
    <xf numFmtId="0" fontId="9" fillId="4" borderId="6" xfId="0" applyFont="1" applyFill="1" applyBorder="1" applyAlignment="1">
      <alignment horizontal="center" wrapText="1"/>
    </xf>
    <xf numFmtId="165" fontId="15" fillId="5" borderId="18" xfId="0" applyNumberFormat="1" applyFont="1" applyFill="1" applyBorder="1" applyAlignment="1" applyProtection="1">
      <alignment horizontal="center"/>
      <protection locked="0"/>
    </xf>
    <xf numFmtId="0" fontId="7" fillId="8" borderId="13" xfId="0" applyFont="1" applyFill="1" applyBorder="1" applyAlignment="1">
      <alignment vertical="center"/>
    </xf>
    <xf numFmtId="0" fontId="9" fillId="5" borderId="1"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7" fillId="8" borderId="14" xfId="0" applyFont="1" applyFill="1" applyBorder="1" applyAlignment="1">
      <alignment vertical="center"/>
    </xf>
    <xf numFmtId="0" fontId="7" fillId="8" borderId="12" xfId="0" applyFont="1" applyFill="1" applyBorder="1" applyAlignment="1">
      <alignment vertical="center"/>
    </xf>
    <xf numFmtId="0" fontId="10" fillId="5" borderId="4" xfId="2" applyFill="1" applyBorder="1" applyAlignment="1" applyProtection="1">
      <alignment vertical="center"/>
      <protection locked="0"/>
    </xf>
    <xf numFmtId="0" fontId="0" fillId="11" borderId="10" xfId="0" applyFill="1" applyBorder="1" applyAlignment="1">
      <alignment horizontal="center"/>
    </xf>
    <xf numFmtId="0" fontId="2" fillId="11" borderId="0" xfId="0" applyFont="1" applyFill="1" applyAlignment="1">
      <alignment horizontal="center"/>
    </xf>
    <xf numFmtId="0" fontId="9" fillId="4" borderId="19" xfId="0" applyFont="1" applyFill="1" applyBorder="1" applyAlignment="1">
      <alignment horizontal="center" wrapText="1"/>
    </xf>
    <xf numFmtId="0" fontId="9" fillId="4" borderId="20" xfId="0" applyFont="1" applyFill="1" applyBorder="1" applyAlignment="1">
      <alignment horizontal="center" wrapText="1"/>
    </xf>
    <xf numFmtId="0" fontId="9" fillId="11" borderId="0" xfId="0" applyFont="1" applyFill="1" applyAlignment="1">
      <alignment horizontal="center" wrapText="1"/>
    </xf>
    <xf numFmtId="165" fontId="15" fillId="5" borderId="21" xfId="0" applyNumberFormat="1" applyFont="1" applyFill="1" applyBorder="1" applyAlignment="1" applyProtection="1">
      <alignment horizontal="center"/>
      <protection locked="0"/>
    </xf>
    <xf numFmtId="165" fontId="15" fillId="5" borderId="22" xfId="0" applyNumberFormat="1" applyFont="1" applyFill="1" applyBorder="1" applyAlignment="1" applyProtection="1">
      <alignment horizontal="center"/>
      <protection locked="0"/>
    </xf>
    <xf numFmtId="165" fontId="15" fillId="11" borderId="0" xfId="0" applyNumberFormat="1" applyFont="1" applyFill="1" applyAlignment="1" applyProtection="1">
      <alignment horizontal="center"/>
      <protection locked="0"/>
    </xf>
    <xf numFmtId="0" fontId="15" fillId="11" borderId="0" xfId="0" applyFont="1" applyFill="1" applyAlignment="1" applyProtection="1">
      <alignment horizontal="center"/>
      <protection locked="0"/>
    </xf>
    <xf numFmtId="0" fontId="15" fillId="5" borderId="5" xfId="0" applyFont="1" applyFill="1" applyBorder="1" applyProtection="1">
      <protection locked="0"/>
    </xf>
    <xf numFmtId="0" fontId="20" fillId="11" borderId="0" xfId="0" applyFont="1" applyFill="1"/>
    <xf numFmtId="0" fontId="22" fillId="11" borderId="0" xfId="0" applyFont="1" applyFill="1" applyProtection="1">
      <protection locked="0"/>
    </xf>
    <xf numFmtId="0" fontId="20" fillId="11" borderId="0" xfId="0" applyFont="1" applyFill="1" applyProtection="1">
      <protection locked="0"/>
    </xf>
    <xf numFmtId="0" fontId="21" fillId="11" borderId="0" xfId="0" applyFont="1" applyFill="1" applyProtection="1">
      <protection locked="0"/>
    </xf>
    <xf numFmtId="49" fontId="0" fillId="11" borderId="0" xfId="0" applyNumberFormat="1" applyFill="1" applyProtection="1">
      <protection locked="0"/>
    </xf>
    <xf numFmtId="0" fontId="15" fillId="5" borderId="0" xfId="0" applyFont="1" applyFill="1" applyProtection="1">
      <protection locked="0"/>
    </xf>
    <xf numFmtId="14" fontId="24" fillId="5" borderId="4" xfId="0" applyNumberFormat="1" applyFont="1" applyFill="1" applyBorder="1" applyAlignment="1" applyProtection="1">
      <alignment horizontal="center" vertical="center"/>
      <protection locked="0"/>
    </xf>
    <xf numFmtId="164" fontId="24" fillId="5" borderId="4" xfId="0" applyNumberFormat="1" applyFont="1" applyFill="1" applyBorder="1" applyAlignment="1" applyProtection="1">
      <alignment horizontal="center" vertical="center"/>
      <protection locked="0"/>
    </xf>
    <xf numFmtId="0" fontId="24" fillId="5" borderId="4" xfId="0" applyFont="1" applyFill="1" applyBorder="1" applyAlignment="1" applyProtection="1">
      <alignment horizontal="left" vertical="center"/>
      <protection locked="0"/>
    </xf>
    <xf numFmtId="49" fontId="24" fillId="5" borderId="4" xfId="0" applyNumberFormat="1" applyFont="1" applyFill="1" applyBorder="1" applyAlignment="1" applyProtection="1">
      <alignment horizontal="left" vertical="center"/>
      <protection locked="0"/>
    </xf>
    <xf numFmtId="44" fontId="24" fillId="5" borderId="4" xfId="1" applyFont="1" applyFill="1" applyBorder="1" applyAlignment="1" applyProtection="1">
      <alignment vertical="center"/>
      <protection locked="0"/>
    </xf>
    <xf numFmtId="0" fontId="24" fillId="5" borderId="4" xfId="0" applyFont="1" applyFill="1" applyBorder="1" applyAlignment="1" applyProtection="1">
      <alignment horizontal="left" vertical="center" wrapText="1"/>
      <protection locked="0"/>
    </xf>
    <xf numFmtId="0" fontId="24" fillId="5" borderId="4" xfId="0" applyFont="1" applyFill="1" applyBorder="1" applyAlignment="1" applyProtection="1">
      <alignment horizontal="center" vertical="center"/>
      <protection locked="0"/>
    </xf>
    <xf numFmtId="0" fontId="24" fillId="5" borderId="4" xfId="0" applyFont="1" applyFill="1" applyBorder="1" applyAlignment="1" applyProtection="1">
      <alignment horizontal="center" vertical="center"/>
      <protection locked="0"/>
    </xf>
    <xf numFmtId="0" fontId="25" fillId="11" borderId="0" xfId="0" applyFont="1" applyFill="1" applyProtection="1"/>
    <xf numFmtId="0" fontId="30" fillId="11" borderId="0" xfId="0" applyFont="1" applyFill="1" applyAlignment="1" applyProtection="1">
      <alignment horizontal="left" vertical="center"/>
    </xf>
    <xf numFmtId="0" fontId="31" fillId="11" borderId="0" xfId="0" applyFont="1" applyFill="1" applyAlignment="1" applyProtection="1">
      <alignment horizontal="left" vertical="center" indent="1"/>
    </xf>
    <xf numFmtId="0" fontId="31" fillId="11" borderId="0" xfId="0" applyFont="1" applyFill="1" applyAlignment="1" applyProtection="1">
      <alignment vertical="center"/>
    </xf>
    <xf numFmtId="0" fontId="24" fillId="11" borderId="0" xfId="0" applyFont="1" applyFill="1" applyProtection="1"/>
    <xf numFmtId="0" fontId="24" fillId="11" borderId="0" xfId="0" applyFont="1" applyFill="1" applyAlignment="1" applyProtection="1">
      <alignment horizontal="center"/>
    </xf>
    <xf numFmtId="0" fontId="24" fillId="11" borderId="0" xfId="0" applyFont="1" applyFill="1" applyAlignment="1" applyProtection="1">
      <alignment vertical="top" wrapText="1"/>
    </xf>
    <xf numFmtId="0" fontId="24" fillId="11" borderId="0" xfId="0" applyFont="1" applyFill="1" applyAlignment="1" applyProtection="1">
      <alignment horizontal="left"/>
    </xf>
    <xf numFmtId="0" fontId="32" fillId="2" borderId="0" xfId="0" applyFont="1" applyFill="1" applyProtection="1"/>
    <xf numFmtId="0" fontId="32" fillId="11" borderId="0" xfId="0" applyFont="1" applyFill="1" applyProtection="1"/>
    <xf numFmtId="0" fontId="23" fillId="2" borderId="0" xfId="0" applyFont="1" applyFill="1" applyAlignment="1" applyProtection="1">
      <alignment vertical="center"/>
    </xf>
    <xf numFmtId="0" fontId="23" fillId="11" borderId="0" xfId="0" applyFont="1" applyFill="1" applyAlignment="1" applyProtection="1">
      <alignment vertical="center"/>
    </xf>
    <xf numFmtId="0" fontId="33" fillId="0" borderId="0" xfId="0" applyFont="1" applyProtection="1"/>
    <xf numFmtId="0" fontId="31" fillId="13" borderId="0" xfId="0" applyFont="1" applyFill="1" applyAlignment="1" applyProtection="1">
      <alignment horizontal="left" vertical="center"/>
    </xf>
    <xf numFmtId="0" fontId="31" fillId="11" borderId="0" xfId="0" applyFont="1" applyFill="1" applyAlignment="1" applyProtection="1">
      <alignment horizontal="left" vertical="center"/>
    </xf>
    <xf numFmtId="0" fontId="38" fillId="6" borderId="0" xfId="0" applyFont="1" applyFill="1" applyAlignment="1" applyProtection="1">
      <alignment horizontal="left" vertical="center" indent="1"/>
    </xf>
    <xf numFmtId="0" fontId="31" fillId="6" borderId="0" xfId="0" applyFont="1" applyFill="1" applyAlignment="1" applyProtection="1">
      <alignment horizontal="left" vertical="center" indent="1"/>
    </xf>
    <xf numFmtId="0" fontId="30" fillId="6" borderId="0" xfId="0" applyFont="1" applyFill="1" applyAlignment="1" applyProtection="1">
      <alignment horizontal="left" indent="1"/>
    </xf>
    <xf numFmtId="0" fontId="30" fillId="6" borderId="0" xfId="0" applyFont="1" applyFill="1" applyProtection="1"/>
    <xf numFmtId="0" fontId="24" fillId="6" borderId="0" xfId="0" applyFont="1" applyFill="1" applyAlignment="1" applyProtection="1">
      <alignment vertical="top" wrapText="1"/>
    </xf>
    <xf numFmtId="0" fontId="30" fillId="13" borderId="0" xfId="0" applyFont="1" applyFill="1" applyProtection="1"/>
    <xf numFmtId="0" fontId="30" fillId="11" borderId="0" xfId="0" applyFont="1" applyFill="1" applyProtection="1"/>
    <xf numFmtId="0" fontId="24" fillId="0" borderId="0" xfId="0" applyFont="1" applyProtection="1"/>
    <xf numFmtId="0" fontId="24" fillId="0" borderId="0" xfId="0" applyFont="1" applyFill="1" applyBorder="1" applyAlignment="1" applyProtection="1">
      <alignment horizontal="left" vertical="center"/>
    </xf>
    <xf numFmtId="0" fontId="24" fillId="11" borderId="0" xfId="0" applyFont="1" applyFill="1" applyBorder="1" applyAlignment="1" applyProtection="1">
      <alignment horizontal="left" vertical="center"/>
    </xf>
    <xf numFmtId="0" fontId="24" fillId="0" borderId="0" xfId="0" applyFont="1" applyAlignment="1" applyProtection="1">
      <alignment horizontal="left" vertical="center"/>
    </xf>
    <xf numFmtId="0" fontId="24" fillId="0" borderId="0" xfId="0" applyFont="1" applyFill="1" applyBorder="1" applyProtection="1"/>
    <xf numFmtId="0" fontId="24" fillId="11" borderId="0" xfId="0" applyFont="1" applyFill="1" applyBorder="1" applyProtection="1"/>
    <xf numFmtId="0" fontId="25" fillId="6" borderId="0" xfId="0" applyFont="1" applyFill="1" applyAlignment="1" applyProtection="1">
      <alignment horizontal="left" vertical="top" indent="1"/>
    </xf>
    <xf numFmtId="0" fontId="24" fillId="6" borderId="0" xfId="0" applyFont="1" applyFill="1" applyBorder="1" applyAlignment="1" applyProtection="1">
      <alignment horizontal="left" vertical="center" indent="1"/>
    </xf>
    <xf numFmtId="0" fontId="24" fillId="11" borderId="0" xfId="0" applyFont="1" applyFill="1" applyBorder="1" applyAlignment="1" applyProtection="1">
      <alignment horizontal="center"/>
    </xf>
    <xf numFmtId="0" fontId="25" fillId="11" borderId="0"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4" fillId="11" borderId="0" xfId="0" applyFont="1" applyFill="1" applyBorder="1" applyAlignment="1" applyProtection="1">
      <alignment vertical="center"/>
    </xf>
    <xf numFmtId="0" fontId="25" fillId="14" borderId="4" xfId="0" applyFont="1" applyFill="1" applyBorder="1" applyAlignment="1" applyProtection="1">
      <alignment horizontal="center" vertical="center"/>
    </xf>
    <xf numFmtId="0" fontId="24" fillId="11" borderId="0" xfId="0" applyFont="1" applyFill="1" applyAlignment="1" applyProtection="1">
      <alignment vertical="center"/>
    </xf>
    <xf numFmtId="0" fontId="24" fillId="11" borderId="0" xfId="0" applyFont="1" applyFill="1" applyAlignment="1" applyProtection="1">
      <alignment vertical="center" wrapText="1"/>
    </xf>
    <xf numFmtId="0" fontId="24" fillId="0" borderId="0" xfId="0" applyFont="1" applyAlignment="1" applyProtection="1">
      <alignment vertical="center"/>
    </xf>
    <xf numFmtId="0" fontId="25" fillId="0" borderId="4" xfId="0" applyFont="1" applyBorder="1" applyAlignment="1" applyProtection="1">
      <alignment horizontal="center" vertical="center"/>
    </xf>
    <xf numFmtId="0" fontId="24" fillId="11" borderId="0" xfId="0" applyFont="1" applyFill="1" applyBorder="1" applyAlignment="1" applyProtection="1">
      <alignment horizontal="center" vertical="center"/>
    </xf>
    <xf numFmtId="0" fontId="25" fillId="14" borderId="6" xfId="0" applyFont="1" applyFill="1" applyBorder="1" applyAlignment="1" applyProtection="1">
      <alignment horizontal="center" vertical="center"/>
    </xf>
    <xf numFmtId="0" fontId="25" fillId="14" borderId="1" xfId="0" applyFont="1" applyFill="1" applyBorder="1" applyAlignment="1" applyProtection="1">
      <alignment horizontal="center" vertical="center"/>
    </xf>
    <xf numFmtId="0" fontId="24" fillId="0" borderId="4" xfId="0" applyFont="1" applyBorder="1" applyAlignment="1" applyProtection="1">
      <alignment horizontal="center" vertical="center"/>
    </xf>
    <xf numFmtId="0" fontId="24" fillId="11" borderId="0" xfId="0" applyFont="1" applyFill="1" applyBorder="1" applyAlignment="1" applyProtection="1">
      <alignment vertical="center" wrapText="1"/>
    </xf>
    <xf numFmtId="0" fontId="33" fillId="0" borderId="0" xfId="0" applyFont="1" applyFill="1" applyBorder="1" applyAlignment="1" applyProtection="1">
      <alignment vertical="center"/>
    </xf>
    <xf numFmtId="0" fontId="33" fillId="11" borderId="0" xfId="0" applyFont="1" applyFill="1" applyBorder="1" applyAlignment="1" applyProtection="1">
      <alignment vertical="center"/>
    </xf>
    <xf numFmtId="0" fontId="33" fillId="0" borderId="0" xfId="0" applyFont="1" applyAlignment="1" applyProtection="1">
      <alignment vertical="center"/>
    </xf>
    <xf numFmtId="0" fontId="33" fillId="11" borderId="0" xfId="0" applyFont="1" applyFill="1" applyAlignment="1" applyProtection="1">
      <alignment vertical="center"/>
    </xf>
    <xf numFmtId="0" fontId="25" fillId="11" borderId="15" xfId="0" applyFont="1" applyFill="1" applyBorder="1" applyAlignment="1" applyProtection="1">
      <alignment horizontal="center" vertical="center" wrapText="1"/>
    </xf>
    <xf numFmtId="0" fontId="24" fillId="0" borderId="0" xfId="0" applyFont="1" applyAlignment="1" applyProtection="1">
      <alignment horizontal="center" vertical="center"/>
    </xf>
    <xf numFmtId="0" fontId="24" fillId="11" borderId="0" xfId="0" applyFont="1" applyFill="1" applyAlignment="1" applyProtection="1">
      <alignment horizontal="center" vertical="center"/>
    </xf>
    <xf numFmtId="0" fontId="24" fillId="6" borderId="4" xfId="0" applyFont="1" applyFill="1" applyBorder="1" applyAlignment="1" applyProtection="1">
      <alignment vertical="center"/>
    </xf>
    <xf numFmtId="0" fontId="28" fillId="0" borderId="4" xfId="0" applyFont="1" applyBorder="1" applyAlignment="1" applyProtection="1">
      <alignment horizontal="center" vertical="center"/>
    </xf>
    <xf numFmtId="0" fontId="28" fillId="0" borderId="4" xfId="0" quotePrefix="1" applyFont="1" applyBorder="1" applyAlignment="1" applyProtection="1">
      <alignment horizontal="center" vertical="center"/>
    </xf>
    <xf numFmtId="49" fontId="24" fillId="0" borderId="4" xfId="0" applyNumberFormat="1" applyFont="1" applyBorder="1" applyAlignment="1" applyProtection="1">
      <alignment horizontal="center" vertical="center"/>
    </xf>
    <xf numFmtId="14" fontId="24" fillId="0" borderId="4" xfId="0" applyNumberFormat="1" applyFont="1" applyBorder="1" applyAlignment="1" applyProtection="1">
      <alignment horizontal="center" vertical="center"/>
    </xf>
    <xf numFmtId="44" fontId="24" fillId="0" borderId="4" xfId="1" applyFont="1" applyBorder="1" applyAlignment="1" applyProtection="1">
      <alignment vertical="center"/>
    </xf>
    <xf numFmtId="0" fontId="24" fillId="0" borderId="4" xfId="0" applyFont="1" applyBorder="1" applyAlignment="1" applyProtection="1">
      <alignment horizontal="left" vertical="center"/>
    </xf>
    <xf numFmtId="0" fontId="24" fillId="6" borderId="8" xfId="0" applyFont="1" applyFill="1" applyBorder="1" applyAlignment="1" applyProtection="1">
      <alignment horizontal="center" vertical="center"/>
    </xf>
    <xf numFmtId="0" fontId="24" fillId="7" borderId="4" xfId="0" applyFont="1" applyFill="1" applyBorder="1" applyAlignment="1" applyProtection="1">
      <alignment vertical="center"/>
    </xf>
    <xf numFmtId="0" fontId="24" fillId="7" borderId="12" xfId="0" applyFont="1" applyFill="1" applyBorder="1" applyAlignment="1" applyProtection="1">
      <alignment vertical="center"/>
    </xf>
    <xf numFmtId="0" fontId="24" fillId="7" borderId="13" xfId="0" applyFont="1" applyFill="1" applyBorder="1" applyAlignment="1" applyProtection="1">
      <alignment vertical="center"/>
    </xf>
    <xf numFmtId="0" fontId="24" fillId="7" borderId="14" xfId="0" applyFont="1" applyFill="1" applyBorder="1" applyAlignment="1" applyProtection="1">
      <alignment vertical="center"/>
    </xf>
    <xf numFmtId="0" fontId="29" fillId="6" borderId="4" xfId="0" applyFont="1" applyFill="1" applyBorder="1" applyAlignment="1" applyProtection="1">
      <alignment vertical="center"/>
    </xf>
    <xf numFmtId="0" fontId="24" fillId="0" borderId="11" xfId="0" applyFont="1" applyBorder="1" applyAlignment="1" applyProtection="1">
      <alignment vertical="center"/>
    </xf>
    <xf numFmtId="0" fontId="24" fillId="0" borderId="6" xfId="0" applyFont="1" applyBorder="1" applyAlignment="1" applyProtection="1">
      <alignment vertical="center"/>
    </xf>
    <xf numFmtId="0" fontId="24" fillId="0" borderId="9" xfId="0" applyFont="1" applyBorder="1" applyAlignment="1" applyProtection="1">
      <alignment horizontal="center" vertical="center"/>
    </xf>
    <xf numFmtId="0" fontId="24" fillId="0" borderId="3" xfId="0" applyFont="1" applyBorder="1" applyAlignment="1" applyProtection="1">
      <alignment vertical="center"/>
    </xf>
    <xf numFmtId="0" fontId="24" fillId="0" borderId="4" xfId="0" applyFont="1" applyBorder="1" applyAlignment="1" applyProtection="1">
      <alignment vertical="center"/>
    </xf>
    <xf numFmtId="0" fontId="24" fillId="0" borderId="1" xfId="0" applyFont="1" applyBorder="1" applyAlignment="1" applyProtection="1">
      <alignment horizontal="center" vertical="center"/>
    </xf>
    <xf numFmtId="0" fontId="24" fillId="11" borderId="0" xfId="0" applyFont="1" applyFill="1" applyAlignment="1" applyProtection="1">
      <alignment horizontal="left" vertical="center"/>
    </xf>
    <xf numFmtId="0" fontId="31" fillId="11" borderId="0" xfId="0" applyFont="1" applyFill="1" applyAlignment="1" applyProtection="1">
      <alignment vertical="center" wrapText="1"/>
    </xf>
    <xf numFmtId="0" fontId="25" fillId="11" borderId="0" xfId="0" applyFont="1" applyFill="1" applyBorder="1" applyAlignment="1" applyProtection="1">
      <alignment vertical="center"/>
    </xf>
    <xf numFmtId="0" fontId="25" fillId="11" borderId="12" xfId="0" applyFont="1" applyFill="1" applyBorder="1" applyAlignment="1" applyProtection="1">
      <alignment vertical="center"/>
    </xf>
    <xf numFmtId="0" fontId="31" fillId="11" borderId="0" xfId="0" applyFont="1" applyFill="1" applyAlignment="1" applyProtection="1">
      <alignment horizontal="center" vertical="center"/>
    </xf>
    <xf numFmtId="0" fontId="25" fillId="14" borderId="1" xfId="0" applyFont="1" applyFill="1" applyBorder="1" applyAlignment="1" applyProtection="1">
      <alignment horizontal="center" vertical="center" wrapText="1"/>
    </xf>
    <xf numFmtId="0" fontId="25" fillId="14" borderId="4" xfId="0" applyFont="1" applyFill="1" applyBorder="1" applyAlignment="1" applyProtection="1">
      <alignment horizontal="center" vertical="center" wrapText="1"/>
    </xf>
    <xf numFmtId="49" fontId="24" fillId="11" borderId="0" xfId="0" applyNumberFormat="1" applyFont="1" applyFill="1" applyAlignment="1" applyProtection="1">
      <alignment vertical="center"/>
    </xf>
    <xf numFmtId="0" fontId="24" fillId="0" borderId="0" xfId="0" applyFont="1" applyAlignment="1" applyProtection="1">
      <alignment horizontal="center"/>
    </xf>
    <xf numFmtId="165" fontId="24" fillId="11" borderId="14" xfId="0" applyNumberFormat="1" applyFont="1" applyFill="1" applyBorder="1" applyAlignment="1" applyProtection="1">
      <alignment horizontal="center" vertical="center"/>
    </xf>
    <xf numFmtId="165" fontId="24" fillId="11" borderId="13" xfId="0" applyNumberFormat="1" applyFont="1" applyFill="1" applyBorder="1" applyAlignment="1" applyProtection="1">
      <alignment horizontal="center" vertical="center"/>
    </xf>
    <xf numFmtId="44" fontId="24" fillId="11" borderId="4" xfId="0" applyNumberFormat="1" applyFont="1" applyFill="1" applyBorder="1" applyAlignment="1" applyProtection="1">
      <alignment vertical="center"/>
    </xf>
    <xf numFmtId="44" fontId="24" fillId="11" borderId="0" xfId="0" applyNumberFormat="1" applyFont="1" applyFill="1" applyBorder="1" applyAlignment="1" applyProtection="1">
      <alignment vertical="center"/>
    </xf>
    <xf numFmtId="0" fontId="24" fillId="5" borderId="4" xfId="0" applyNumberFormat="1" applyFont="1" applyFill="1" applyBorder="1" applyAlignment="1" applyProtection="1">
      <alignment horizontal="center" vertical="center"/>
      <protection locked="0"/>
    </xf>
    <xf numFmtId="0" fontId="24" fillId="11" borderId="0" xfId="0" applyFont="1" applyFill="1" applyBorder="1" applyAlignment="1" applyProtection="1">
      <alignment horizontal="center" vertical="center"/>
      <protection locked="0"/>
    </xf>
    <xf numFmtId="0" fontId="24" fillId="11" borderId="0" xfId="0" applyFont="1" applyFill="1" applyBorder="1" applyAlignment="1" applyProtection="1">
      <alignment vertical="center"/>
      <protection locked="0"/>
    </xf>
    <xf numFmtId="0" fontId="24" fillId="5" borderId="4" xfId="0" applyFont="1" applyFill="1" applyBorder="1" applyAlignment="1" applyProtection="1">
      <alignment horizontal="center" vertical="center"/>
      <protection locked="0"/>
    </xf>
    <xf numFmtId="0" fontId="25" fillId="14" borderId="4" xfId="0" applyFont="1" applyFill="1" applyBorder="1" applyAlignment="1" applyProtection="1">
      <alignment horizontal="center" vertical="center" wrapText="1"/>
    </xf>
    <xf numFmtId="0" fontId="10" fillId="0" borderId="4" xfId="2" quotePrefix="1" applyBorder="1" applyAlignment="1" applyProtection="1">
      <alignment horizontal="center" vertical="center"/>
      <protection locked="0"/>
    </xf>
    <xf numFmtId="0" fontId="24" fillId="5" borderId="4" xfId="0" applyFont="1" applyFill="1" applyBorder="1" applyAlignment="1" applyProtection="1">
      <alignment horizontal="center" vertical="center"/>
      <protection locked="0"/>
    </xf>
    <xf numFmtId="0" fontId="36" fillId="2" borderId="0" xfId="0" applyFont="1" applyFill="1" applyAlignment="1" applyProtection="1">
      <alignment horizontal="left" vertical="center" indent="1"/>
    </xf>
    <xf numFmtId="0" fontId="25" fillId="9" borderId="10" xfId="0" applyFont="1" applyFill="1" applyBorder="1" applyAlignment="1" applyProtection="1">
      <alignment horizontal="center" vertical="center"/>
    </xf>
    <xf numFmtId="0" fontId="25" fillId="9" borderId="11" xfId="0" applyFont="1" applyFill="1" applyBorder="1" applyAlignment="1" applyProtection="1">
      <alignment horizontal="center" vertical="center"/>
    </xf>
    <xf numFmtId="0" fontId="25" fillId="14" borderId="4" xfId="0" applyFont="1" applyFill="1" applyBorder="1" applyAlignment="1" applyProtection="1">
      <alignment horizontal="center" vertical="center" wrapText="1"/>
    </xf>
    <xf numFmtId="0" fontId="25" fillId="14" borderId="6" xfId="0" applyFont="1" applyFill="1" applyBorder="1" applyAlignment="1" applyProtection="1">
      <alignment horizontal="center" vertical="center"/>
    </xf>
    <xf numFmtId="0" fontId="33" fillId="6" borderId="0" xfId="0" applyFont="1" applyFill="1" applyBorder="1" applyAlignment="1" applyProtection="1">
      <alignment horizontal="left" vertical="center" indent="1"/>
    </xf>
    <xf numFmtId="0" fontId="37" fillId="6" borderId="0" xfId="0" applyFont="1" applyFill="1" applyBorder="1" applyAlignment="1" applyProtection="1">
      <alignment horizontal="left" vertical="center" indent="1"/>
      <protection locked="0"/>
    </xf>
    <xf numFmtId="0" fontId="24" fillId="5" borderId="1" xfId="0" applyFont="1" applyFill="1" applyBorder="1" applyAlignment="1" applyProtection="1">
      <alignment horizontal="left" vertical="center"/>
      <protection locked="0"/>
    </xf>
    <xf numFmtId="0" fontId="24" fillId="5" borderId="3" xfId="0" applyFont="1" applyFill="1" applyBorder="1" applyAlignment="1" applyProtection="1">
      <alignment horizontal="left" vertical="center"/>
      <protection locked="0"/>
    </xf>
    <xf numFmtId="0" fontId="34" fillId="15" borderId="4" xfId="0" applyFont="1" applyFill="1" applyBorder="1" applyAlignment="1" applyProtection="1">
      <alignment horizontal="center" vertical="center"/>
    </xf>
    <xf numFmtId="0" fontId="25" fillId="7" borderId="7" xfId="0" applyFont="1" applyFill="1" applyBorder="1" applyAlignment="1" applyProtection="1">
      <alignment horizontal="center" vertical="center" wrapText="1"/>
    </xf>
    <xf numFmtId="0" fontId="25" fillId="7" borderId="4" xfId="0" applyFont="1" applyFill="1" applyBorder="1" applyAlignment="1" applyProtection="1">
      <alignment horizontal="center" vertical="center" wrapText="1"/>
    </xf>
    <xf numFmtId="0" fontId="25" fillId="7" borderId="4" xfId="0" applyFont="1" applyFill="1" applyBorder="1" applyAlignment="1" applyProtection="1">
      <alignment vertical="center" wrapText="1"/>
    </xf>
    <xf numFmtId="14" fontId="10" fillId="5" borderId="4" xfId="2" applyNumberFormat="1" applyFill="1" applyBorder="1" applyAlignment="1" applyProtection="1">
      <alignment horizontal="center" vertical="center"/>
      <protection locked="0"/>
    </xf>
    <xf numFmtId="0" fontId="25" fillId="14" borderId="4" xfId="0" applyFont="1" applyFill="1" applyBorder="1" applyAlignment="1" applyProtection="1">
      <alignment horizontal="center" vertical="center"/>
    </xf>
    <xf numFmtId="0" fontId="35" fillId="6" borderId="1" xfId="0" applyFont="1" applyFill="1" applyBorder="1" applyAlignment="1" applyProtection="1">
      <alignment horizontal="center" vertical="center"/>
    </xf>
    <xf numFmtId="0" fontId="35" fillId="6" borderId="2" xfId="0" applyFont="1" applyFill="1" applyBorder="1" applyAlignment="1" applyProtection="1">
      <alignment horizontal="center" vertical="center"/>
    </xf>
    <xf numFmtId="0" fontId="35" fillId="6" borderId="3" xfId="0" applyFont="1" applyFill="1" applyBorder="1" applyAlignment="1" applyProtection="1">
      <alignment horizontal="center" vertical="center"/>
    </xf>
    <xf numFmtId="0" fontId="38" fillId="6" borderId="0" xfId="0" applyFont="1" applyFill="1" applyAlignment="1" applyProtection="1">
      <alignment horizontal="left" vertical="center" indent="1"/>
    </xf>
    <xf numFmtId="0" fontId="24" fillId="11" borderId="0" xfId="0" applyFont="1" applyFill="1" applyAlignment="1" applyProtection="1">
      <alignment horizontal="left" vertical="top" wrapText="1"/>
    </xf>
    <xf numFmtId="0" fontId="24" fillId="11" borderId="0" xfId="0" applyFont="1" applyFill="1" applyAlignment="1" applyProtection="1">
      <alignment horizontal="left" vertical="top"/>
    </xf>
    <xf numFmtId="0" fontId="25" fillId="14" borderId="1" xfId="0" applyFont="1" applyFill="1" applyBorder="1" applyAlignment="1" applyProtection="1">
      <alignment horizontal="center" vertical="center"/>
    </xf>
    <xf numFmtId="0" fontId="25" fillId="14" borderId="3" xfId="0" applyFont="1" applyFill="1" applyBorder="1" applyAlignment="1" applyProtection="1">
      <alignment horizontal="center" vertical="center"/>
    </xf>
    <xf numFmtId="0" fontId="24" fillId="11" borderId="14" xfId="0" applyFont="1" applyFill="1" applyBorder="1" applyAlignment="1" applyProtection="1">
      <alignment horizontal="center" vertical="center"/>
    </xf>
    <xf numFmtId="0" fontId="24" fillId="11" borderId="12" xfId="0" applyFont="1" applyFill="1" applyBorder="1" applyAlignment="1" applyProtection="1">
      <alignment horizontal="center" vertical="center"/>
    </xf>
    <xf numFmtId="0" fontId="15" fillId="5" borderId="0" xfId="0" applyFont="1" applyFill="1" applyBorder="1" applyAlignment="1" applyProtection="1">
      <alignment horizontal="center"/>
      <protection locked="0"/>
    </xf>
    <xf numFmtId="0" fontId="0" fillId="0" borderId="0" xfId="0" applyBorder="1" applyAlignment="1">
      <alignment horizontal="center"/>
    </xf>
    <xf numFmtId="0" fontId="15" fillId="5" borderId="5" xfId="0" applyFont="1" applyFill="1" applyBorder="1" applyAlignment="1" applyProtection="1">
      <alignment horizontal="center"/>
      <protection locked="0"/>
    </xf>
    <xf numFmtId="0" fontId="0" fillId="11" borderId="10" xfId="0" applyFill="1" applyBorder="1" applyAlignment="1">
      <alignment horizontal="center"/>
    </xf>
    <xf numFmtId="0" fontId="15" fillId="11" borderId="0" xfId="0" applyFont="1" applyFill="1" applyBorder="1" applyAlignment="1" applyProtection="1">
      <alignment horizontal="center"/>
      <protection locked="0"/>
    </xf>
    <xf numFmtId="0" fontId="11" fillId="0" borderId="0" xfId="0" applyFont="1" applyAlignment="1">
      <alignment horizontal="left" vertical="top" wrapText="1"/>
    </xf>
    <xf numFmtId="0" fontId="0" fillId="0" borderId="10" xfId="0" applyBorder="1" applyAlignment="1">
      <alignment horizontal="center"/>
    </xf>
    <xf numFmtId="14" fontId="15" fillId="5" borderId="5" xfId="0" applyNumberFormat="1" applyFont="1" applyFill="1" applyBorder="1" applyAlignment="1" applyProtection="1">
      <alignment horizontal="center"/>
      <protection locked="0"/>
    </xf>
    <xf numFmtId="0" fontId="2" fillId="6" borderId="0" xfId="0" applyFont="1" applyFill="1" applyBorder="1" applyAlignment="1">
      <alignment horizontal="center"/>
    </xf>
    <xf numFmtId="0" fontId="6" fillId="10" borderId="0" xfId="0" applyFont="1" applyFill="1" applyAlignment="1">
      <alignment horizontal="center" wrapText="1"/>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15" fillId="5" borderId="1" xfId="0" applyFont="1" applyFill="1" applyBorder="1" applyAlignment="1" applyProtection="1">
      <alignment horizontal="left"/>
      <protection locked="0"/>
    </xf>
    <xf numFmtId="0" fontId="15" fillId="5" borderId="2" xfId="0" applyFont="1" applyFill="1" applyBorder="1" applyAlignment="1" applyProtection="1">
      <alignment horizontal="left"/>
      <protection locked="0"/>
    </xf>
    <xf numFmtId="0" fontId="15" fillId="5" borderId="3" xfId="0" applyFont="1" applyFill="1" applyBorder="1" applyAlignment="1" applyProtection="1">
      <alignment horizontal="left"/>
      <protection locked="0"/>
    </xf>
    <xf numFmtId="0" fontId="16" fillId="4" borderId="0" xfId="0" applyFont="1" applyFill="1" applyAlignment="1">
      <alignment horizontal="center" vertical="top" wrapText="1"/>
    </xf>
    <xf numFmtId="0" fontId="17" fillId="6" borderId="0" xfId="0" applyFont="1" applyFill="1" applyAlignment="1">
      <alignment horizontal="center" vertical="top" wrapText="1"/>
    </xf>
    <xf numFmtId="0" fontId="2" fillId="10" borderId="10" xfId="0" applyFont="1" applyFill="1" applyBorder="1" applyAlignment="1">
      <alignment horizontal="center"/>
    </xf>
    <xf numFmtId="0" fontId="2" fillId="10" borderId="11" xfId="0" applyFont="1" applyFill="1" applyBorder="1" applyAlignment="1">
      <alignment horizontal="center"/>
    </xf>
    <xf numFmtId="0" fontId="19" fillId="0" borderId="10"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7" fillId="8" borderId="4" xfId="0" applyFont="1" applyFill="1" applyBorder="1" applyAlignment="1">
      <alignment horizontal="left" vertical="center"/>
    </xf>
    <xf numFmtId="0" fontId="11" fillId="6" borderId="4" xfId="0" applyFont="1" applyFill="1" applyBorder="1" applyAlignment="1">
      <alignment horizontal="left" vertical="center" wrapText="1" indent="2"/>
    </xf>
    <xf numFmtId="0" fontId="3" fillId="8" borderId="0" xfId="0" applyFont="1" applyFill="1" applyAlignment="1">
      <alignment horizontal="center" vertical="center"/>
    </xf>
    <xf numFmtId="0" fontId="0" fillId="5" borderId="15" xfId="0" applyFill="1" applyBorder="1" applyAlignment="1" applyProtection="1">
      <alignment horizontal="center" vertical="center"/>
      <protection locked="0"/>
    </xf>
    <xf numFmtId="0" fontId="0" fillId="5" borderId="0" xfId="0" applyFill="1" applyBorder="1" applyAlignment="1" applyProtection="1">
      <alignment horizontal="center" vertical="center"/>
      <protection locked="0"/>
    </xf>
    <xf numFmtId="0" fontId="7" fillId="8" borderId="4" xfId="0" applyFont="1" applyFill="1" applyBorder="1" applyAlignment="1">
      <alignment horizontal="center" vertical="center"/>
    </xf>
    <xf numFmtId="0" fontId="7" fillId="8" borderId="1" xfId="0" applyFont="1" applyFill="1" applyBorder="1" applyAlignment="1">
      <alignment horizontal="center" vertical="center"/>
    </xf>
    <xf numFmtId="0" fontId="7" fillId="8" borderId="3" xfId="0" applyFont="1" applyFill="1" applyBorder="1" applyAlignment="1">
      <alignment horizontal="center" vertical="center"/>
    </xf>
    <xf numFmtId="0" fontId="9" fillId="5" borderId="4"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0" fontId="10" fillId="5" borderId="4" xfId="2" applyFill="1" applyBorder="1" applyAlignment="1" applyProtection="1">
      <alignment horizontal="center" vertical="center"/>
      <protection locked="0"/>
    </xf>
    <xf numFmtId="14" fontId="9" fillId="5" borderId="4" xfId="0" applyNumberFormat="1" applyFont="1" applyFill="1" applyBorder="1" applyAlignment="1" applyProtection="1">
      <alignment horizontal="center" vertical="center"/>
      <protection locked="0"/>
    </xf>
    <xf numFmtId="0" fontId="2" fillId="6" borderId="0" xfId="0" applyFont="1" applyFill="1" applyAlignment="1">
      <alignment horizontal="center"/>
    </xf>
    <xf numFmtId="0" fontId="15" fillId="5" borderId="0" xfId="0" applyFont="1" applyFill="1" applyAlignment="1" applyProtection="1">
      <alignment horizontal="center"/>
      <protection locked="0"/>
    </xf>
    <xf numFmtId="0" fontId="0" fillId="0" borderId="0" xfId="0" applyAlignment="1">
      <alignment horizontal="center"/>
    </xf>
    <xf numFmtId="0" fontId="15" fillId="11" borderId="0" xfId="0" applyFont="1" applyFill="1" applyAlignment="1" applyProtection="1">
      <alignment horizontal="center"/>
      <protection locked="0"/>
    </xf>
    <xf numFmtId="0" fontId="13" fillId="0" borderId="0" xfId="0" applyFont="1" applyAlignment="1">
      <alignment horizontal="left" vertical="top" wrapText="1" indent="2"/>
    </xf>
  </cellXfs>
  <cellStyles count="3">
    <cellStyle name="Currency" xfId="1" builtinId="4"/>
    <cellStyle name="Hyperlink" xfId="2" builtinId="8"/>
    <cellStyle name="Normal" xfId="0" builtinId="0"/>
  </cellStyles>
  <dxfs count="39">
    <dxf>
      <font>
        <color rgb="FF006100"/>
      </font>
      <fill>
        <patternFill>
          <bgColor rgb="FFC6EFCE"/>
        </patternFill>
      </fill>
    </dxf>
    <dxf>
      <font>
        <color rgb="FF9C0006"/>
      </font>
      <fill>
        <patternFill>
          <bgColor rgb="FFFFC7CE"/>
        </patternFill>
      </fill>
    </dxf>
    <dxf>
      <fill>
        <patternFill>
          <bgColor rgb="FFFFE1E1"/>
        </patternFill>
      </fill>
    </dxf>
    <dxf>
      <fill>
        <patternFill>
          <bgColor rgb="FFFF0000"/>
        </patternFill>
      </fill>
    </dxf>
    <dxf>
      <font>
        <color rgb="FF006100"/>
      </font>
      <fill>
        <patternFill>
          <bgColor rgb="FFC6EFCE"/>
        </patternFill>
      </fill>
    </dxf>
    <dxf>
      <font>
        <color rgb="FF9C0006"/>
      </font>
      <fill>
        <patternFill>
          <bgColor rgb="FFFFC7CE"/>
        </patternFill>
      </fill>
    </dxf>
    <dxf>
      <fill>
        <patternFill>
          <bgColor rgb="FFFFE1E1"/>
        </patternFill>
      </fill>
    </dxf>
    <dxf>
      <fill>
        <patternFill>
          <bgColor rgb="FFFF0000"/>
        </patternFill>
      </fill>
    </dxf>
    <dxf>
      <font>
        <strike val="0"/>
        <outline val="0"/>
        <shadow val="0"/>
        <u val="none"/>
        <vertAlign val="baseline"/>
        <sz val="10"/>
        <color theme="1"/>
        <name val="Arial"/>
        <family val="2"/>
        <scheme val="none"/>
      </font>
      <numFmt numFmtId="0" formatCode="Genera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hidden="0"/>
    </dxf>
    <dxf>
      <font>
        <strike val="0"/>
        <outline val="0"/>
        <shadow val="0"/>
        <u val="none"/>
        <vertAlign val="baseline"/>
        <sz val="10"/>
        <color theme="1"/>
        <name val="Arial"/>
        <family val="2"/>
        <scheme val="none"/>
      </font>
      <numFmt numFmtId="0" formatCode="General"/>
      <alignmen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hidden="0"/>
    </dxf>
    <dxf>
      <font>
        <strike val="0"/>
        <outline val="0"/>
        <shadow val="0"/>
        <u val="none"/>
        <vertAlign val="baseline"/>
        <sz val="10"/>
        <color theme="1"/>
        <name val="Arial"/>
        <family val="2"/>
        <scheme val="none"/>
      </font>
      <numFmt numFmtId="0" formatCode="General"/>
      <alignment vertical="center" textRotation="0" wrapText="0" indent="0" justifyLastLine="0" shrinkToFit="0" readingOrder="0"/>
      <border diagonalUp="0" diagonalDown="0">
        <left/>
        <right style="thin">
          <color indexed="64"/>
        </right>
        <top style="thin">
          <color indexed="64"/>
        </top>
        <bottom style="thin">
          <color indexed="64"/>
        </bottom>
      </border>
      <protection hidden="0"/>
    </dxf>
    <dxf>
      <font>
        <strike val="0"/>
        <outline val="0"/>
        <shadow val="0"/>
        <u val="none"/>
        <vertAlign val="baseline"/>
        <sz val="10"/>
        <color theme="1"/>
        <name val="Arial"/>
        <family val="2"/>
        <scheme val="none"/>
      </font>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0"/>
        <color theme="1"/>
        <name val="Arial"/>
        <family val="2"/>
        <scheme val="none"/>
      </font>
      <numFmt numFmtId="164" formatCode="00000"/>
      <fill>
        <patternFill patternType="solid">
          <fgColor indexed="64"/>
          <bgColor rgb="FFFF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0"/>
        <color theme="1"/>
        <name val="Arial"/>
        <family val="2"/>
        <scheme val="none"/>
      </font>
      <fill>
        <patternFill patternType="solid">
          <fgColor indexed="64"/>
          <bgColor rgb="FFFFFFCC"/>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0"/>
        <color theme="1"/>
        <name val="Arial"/>
        <family val="2"/>
        <scheme val="none"/>
      </font>
      <numFmt numFmtId="30" formatCode="@"/>
      <fill>
        <patternFill patternType="solid">
          <fgColor indexed="64"/>
          <bgColor rgb="FFFFFFCC"/>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numFmt numFmtId="30" formatCode="@"/>
      <fill>
        <patternFill patternType="solid">
          <fgColor indexed="64"/>
          <bgColor rgb="FFFFFFCC"/>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Arial"/>
        <family val="2"/>
        <scheme val="none"/>
      </font>
      <fill>
        <patternFill patternType="solid">
          <fgColor indexed="64"/>
          <bgColor rgb="FFFFFFCC"/>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Arial"/>
        <family val="2"/>
        <scheme val="none"/>
      </font>
      <fill>
        <patternFill patternType="solid">
          <fgColor indexed="64"/>
          <bgColor rgb="FFFFFFCC"/>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Arial"/>
        <family val="2"/>
        <scheme val="none"/>
      </font>
      <fill>
        <patternFill patternType="solid">
          <fgColor indexed="64"/>
          <bgColor rgb="FFFFFFCC"/>
        </patternFill>
      </fill>
      <alignmen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rgb="FFFF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rgb="FFFF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fill>
        <patternFill patternType="solid">
          <fgColor indexed="64"/>
          <bgColor rgb="FFFFFFCC"/>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hidden="0"/>
    </dxf>
    <dxf>
      <font>
        <b val="0"/>
        <i val="0"/>
        <strike val="0"/>
        <condense val="0"/>
        <extend val="0"/>
        <outline val="0"/>
        <shadow val="0"/>
        <u val="none"/>
        <vertAlign val="baseline"/>
        <sz val="10"/>
        <color theme="1"/>
        <name val="Arial"/>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hidden="0"/>
    </dxf>
    <dxf>
      <font>
        <strike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hidden="0"/>
    </dxf>
    <dxf>
      <font>
        <strike val="0"/>
        <outline val="0"/>
        <shadow val="0"/>
        <u val="none"/>
        <vertAlign val="baseline"/>
        <sz val="10"/>
        <color theme="0" tint="-4.9989318521683403E-2"/>
        <name val="Arial"/>
        <family val="2"/>
        <scheme val="none"/>
      </font>
      <numFmt numFmtId="0" formatCode="General"/>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theme="1"/>
        <name val="Arial"/>
        <family val="2"/>
        <scheme val="none"/>
      </font>
      <alignment vertical="center" textRotation="0" wrapText="0" indent="0" justifyLastLine="0" shrinkToFit="0" readingOrder="0"/>
      <protection hidden="0"/>
    </dxf>
    <dxf>
      <border>
        <bottom style="thin">
          <color indexed="64"/>
        </bottom>
      </border>
    </dxf>
    <dxf>
      <font>
        <strike val="0"/>
        <outline val="0"/>
        <shadow val="0"/>
        <u val="none"/>
        <vertAlign val="baseline"/>
        <sz val="10"/>
        <color theme="1"/>
        <name val="Arial"/>
        <family val="2"/>
        <scheme val="none"/>
      </font>
      <fill>
        <patternFill patternType="solid">
          <fgColor indexed="64"/>
          <bgColor theme="0" tint="-0.14999847407452621"/>
        </patternFill>
      </fill>
      <alignment vertical="center" textRotation="0" indent="0" justifyLastLine="0" shrinkToFit="0" readingOrder="0"/>
      <border diagonalUp="0" diagonalDown="0">
        <left style="thin">
          <color indexed="64"/>
        </left>
        <right style="thin">
          <color indexed="64"/>
        </right>
        <top/>
        <bottom/>
      </border>
      <protection hidden="0"/>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theme="0"/>
        </patternFill>
      </fill>
    </dxf>
    <dxf>
      <fill>
        <patternFill>
          <bgColor theme="5" tint="0.79998168889431442"/>
        </patternFill>
      </fill>
    </dxf>
    <dxf>
      <fill>
        <patternFill>
          <bgColor theme="6" tint="0.59996337778862885"/>
        </patternFill>
      </fill>
    </dxf>
    <dxf>
      <fill>
        <patternFill>
          <bgColor theme="0" tint="-4.9989318521683403E-2"/>
        </patternFill>
      </fill>
    </dxf>
    <dxf>
      <fill>
        <patternFill patternType="lightUp">
          <fgColor theme="5" tint="0.59996337778862885"/>
        </patternFill>
      </fill>
    </dxf>
  </dxfs>
  <tableStyles count="0" defaultTableStyle="TableStyleMedium2" defaultPivotStyle="PivotStyleLight16"/>
  <colors>
    <mruColors>
      <color rgb="FFFFFFCC"/>
      <color rgb="FFAAB3DD"/>
      <color rgb="FF798BE9"/>
      <color rgb="FFA8B1DC"/>
      <color rgb="FFD5D9EE"/>
      <color rgb="FF111F66"/>
      <color rgb="FF1F4E78"/>
      <color rgb="FFDC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26685</xdr:colOff>
      <xdr:row>0</xdr:row>
      <xdr:rowOff>8475</xdr:rowOff>
    </xdr:from>
    <xdr:to>
      <xdr:col>3</xdr:col>
      <xdr:colOff>990235</xdr:colOff>
      <xdr:row>2</xdr:row>
      <xdr:rowOff>253218</xdr:rowOff>
    </xdr:to>
    <xdr:pic>
      <xdr:nvPicPr>
        <xdr:cNvPr id="6" name="Picture 5">
          <a:extLst>
            <a:ext uri="{FF2B5EF4-FFF2-40B4-BE49-F238E27FC236}">
              <a16:creationId xmlns:a16="http://schemas.microsoft.com/office/drawing/2014/main" id="{41CD80AB-017D-40E7-EA38-A5F2BF25DF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485" y="8475"/>
          <a:ext cx="2106550" cy="7527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716280</xdr:colOff>
      <xdr:row>0</xdr:row>
      <xdr:rowOff>0</xdr:rowOff>
    </xdr:from>
    <xdr:to>
      <xdr:col>5</xdr:col>
      <xdr:colOff>1905</xdr:colOff>
      <xdr:row>3</xdr:row>
      <xdr:rowOff>22860</xdr:rowOff>
    </xdr:to>
    <xdr:pic>
      <xdr:nvPicPr>
        <xdr:cNvPr id="2" name="Picture 1">
          <a:extLst>
            <a:ext uri="{FF2B5EF4-FFF2-40B4-BE49-F238E27FC236}">
              <a16:creationId xmlns:a16="http://schemas.microsoft.com/office/drawing/2014/main" id="{74038B1F-5AD8-46A1-A45D-6760EDB47E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1780" y="152400"/>
          <a:ext cx="1794510" cy="594360"/>
        </a:xfrm>
        <a:prstGeom prst="rect">
          <a:avLst/>
        </a:prstGeom>
        <a:noFill/>
      </xdr:spPr>
    </xdr:pic>
    <xdr:clientData/>
  </xdr:twoCellAnchor>
  <xdr:twoCellAnchor editAs="oneCell">
    <xdr:from>
      <xdr:col>4</xdr:col>
      <xdr:colOff>219075</xdr:colOff>
      <xdr:row>0</xdr:row>
      <xdr:rowOff>95250</xdr:rowOff>
    </xdr:from>
    <xdr:to>
      <xdr:col>6</xdr:col>
      <xdr:colOff>1251585</xdr:colOff>
      <xdr:row>3</xdr:row>
      <xdr:rowOff>118110</xdr:rowOff>
    </xdr:to>
    <xdr:pic>
      <xdr:nvPicPr>
        <xdr:cNvPr id="3" name="Picture 2">
          <a:extLst>
            <a:ext uri="{FF2B5EF4-FFF2-40B4-BE49-F238E27FC236}">
              <a16:creationId xmlns:a16="http://schemas.microsoft.com/office/drawing/2014/main" id="{9ECE85E0-3B35-4B87-8209-CB69738CC5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4225" y="95250"/>
          <a:ext cx="1794510" cy="59436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0</xdr:row>
      <xdr:rowOff>85725</xdr:rowOff>
    </xdr:from>
    <xdr:to>
      <xdr:col>4</xdr:col>
      <xdr:colOff>575310</xdr:colOff>
      <xdr:row>3</xdr:row>
      <xdr:rowOff>108585</xdr:rowOff>
    </xdr:to>
    <xdr:pic>
      <xdr:nvPicPr>
        <xdr:cNvPr id="2" name="Picture 1">
          <a:extLst>
            <a:ext uri="{FF2B5EF4-FFF2-40B4-BE49-F238E27FC236}">
              <a16:creationId xmlns:a16="http://schemas.microsoft.com/office/drawing/2014/main" id="{8DDA1DD3-4D8B-493E-B141-E96FF86D27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85725"/>
          <a:ext cx="1794510" cy="59436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716280</xdr:colOff>
      <xdr:row>0</xdr:row>
      <xdr:rowOff>0</xdr:rowOff>
    </xdr:from>
    <xdr:to>
      <xdr:col>4</xdr:col>
      <xdr:colOff>716280</xdr:colOff>
      <xdr:row>3</xdr:row>
      <xdr:rowOff>22860</xdr:rowOff>
    </xdr:to>
    <xdr:pic>
      <xdr:nvPicPr>
        <xdr:cNvPr id="2" name="Picture 1">
          <a:extLst>
            <a:ext uri="{FF2B5EF4-FFF2-40B4-BE49-F238E27FC236}">
              <a16:creationId xmlns:a16="http://schemas.microsoft.com/office/drawing/2014/main" id="{72862E92-F78D-45E4-82D3-CFF39B3B19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9905" y="0"/>
          <a:ext cx="0" cy="594360"/>
        </a:xfrm>
        <a:prstGeom prst="rect">
          <a:avLst/>
        </a:prstGeom>
        <a:noFill/>
      </xdr:spPr>
    </xdr:pic>
    <xdr:clientData/>
  </xdr:twoCellAnchor>
  <xdr:twoCellAnchor editAs="oneCell">
    <xdr:from>
      <xdr:col>4</xdr:col>
      <xdr:colOff>219075</xdr:colOff>
      <xdr:row>0</xdr:row>
      <xdr:rowOff>95250</xdr:rowOff>
    </xdr:from>
    <xdr:to>
      <xdr:col>6</xdr:col>
      <xdr:colOff>737235</xdr:colOff>
      <xdr:row>3</xdr:row>
      <xdr:rowOff>118110</xdr:rowOff>
    </xdr:to>
    <xdr:pic>
      <xdr:nvPicPr>
        <xdr:cNvPr id="3" name="Picture 2">
          <a:extLst>
            <a:ext uri="{FF2B5EF4-FFF2-40B4-BE49-F238E27FC236}">
              <a16:creationId xmlns:a16="http://schemas.microsoft.com/office/drawing/2014/main" id="{38322408-0364-4B90-A305-297FACC66A0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52700" y="95250"/>
          <a:ext cx="1794510" cy="59436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catar\Downloads\ZDA_002-Program-Application_July-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_SELECTION"/>
      <sheetName val="APP_UNIFIED"/>
      <sheetName val="CERT_TDA"/>
      <sheetName val="CERT_CDA"/>
      <sheetName val="CERT_IDA"/>
      <sheetName val="CERT_BDA"/>
      <sheetName val="$DB.LOOKUP"/>
      <sheetName val="$DB.DATA"/>
      <sheetName val="$DB.CONFIG"/>
      <sheetName val="ZDA_002-Program-Application_Jul"/>
    </sheetNames>
    <sheetDataSet>
      <sheetData sheetId="0"/>
      <sheetData sheetId="1"/>
      <sheetData sheetId="2"/>
      <sheetData sheetId="3"/>
      <sheetData sheetId="4"/>
      <sheetData sheetId="5"/>
      <sheetData sheetId="6"/>
      <sheetData sheetId="7">
        <row r="5">
          <cell r="C5" t="str">
            <v>BDA</v>
          </cell>
        </row>
        <row r="6">
          <cell r="C6" t="str">
            <v>APP_UNIFIED</v>
          </cell>
        </row>
        <row r="8">
          <cell r="C8" t="str">
            <v/>
          </cell>
        </row>
        <row r="9">
          <cell r="C9" t="str">
            <v/>
          </cell>
        </row>
      </sheetData>
      <sheetData sheetId="8">
        <row r="9">
          <cell r="D9">
            <v>44927</v>
          </cell>
        </row>
        <row r="10">
          <cell r="D10">
            <v>8.2500000000000004E-2</v>
          </cell>
        </row>
      </sheetData>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FDA9F0-0EB3-442C-AD88-E19C975D3B66}" name="TBL_APP_LOANPOOL" displayName="TBL_APP_LOANPOOL" ref="C20:T40" totalsRowShown="0" headerRowDxfId="30" dataDxfId="28" headerRowBorderDxfId="29" tableBorderDxfId="27" totalsRowBorderDxfId="26">
  <autoFilter ref="C20:T40" xr:uid="{06FDA9F0-0EB3-442C-AD88-E19C975D3B66}"/>
  <tableColumns count="18">
    <tableColumn id="1" xr3:uid="{057F4E71-1634-45F8-9711-2ABA1C342A4F}" name="REC_STATUS_CODE" dataDxfId="25">
      <calculatedColumnFormula>A21</calculatedColumnFormula>
    </tableColumn>
    <tableColumn id="2" xr3:uid="{EAA9035E-B978-413F-86E0-9C7648B17276}" name="ROW_ID" dataDxfId="24">
      <calculatedColumnFormula>ROW()-ROW(TBL_APP_LOANPOOL[[#Headers],[ROW_ID]])</calculatedColumnFormula>
    </tableColumn>
    <tableColumn id="17" xr3:uid="{15607027-0629-46AA-B14E-F4FC67E5BE8E}" name="MEMBER_#" dataDxfId="23">
      <calculatedColumnFormula>$F$11</calculatedColumnFormula>
    </tableColumn>
    <tableColumn id="4" xr3:uid="{FD79A8C5-C29F-45D3-8F2D-BE365FB8A37C}" name="MEMBER_NAME" dataDxfId="22">
      <calculatedColumnFormula>$C$11</calculatedColumnFormula>
    </tableColumn>
    <tableColumn id="8" xr3:uid="{5C079AC6-1AC7-4A86-9EBD-6E31DE283280}" name="QUALIFICATION_TYPE" dataDxfId="21"/>
    <tableColumn id="16" xr3:uid="{8D316A65-7E79-420D-9379-4C22731C0AAD}" name="NAME" dataDxfId="20"/>
    <tableColumn id="11" xr3:uid="{C8026A0B-3E94-443B-86C1-3D6082D3058B}" name="DESCRIPTION_OF_THE_BUSINESS" dataDxfId="19"/>
    <tableColumn id="5" xr3:uid="{803226CB-4C39-427F-A0FD-B226C04CE055}" name="GRANT_AMOUNT" dataDxfId="18" dataCellStyle="Currency"/>
    <tableColumn id="6" xr3:uid="{3AB9BE8C-FB14-4074-8269-7742CAB11DCA}" name="PURPOSE" dataDxfId="17"/>
    <tableColumn id="7" xr3:uid="{3E801B21-ECFC-4870-9107-0E98F1C0209F}" name="LOAN_PURPOSE_OTHER" dataDxfId="16"/>
    <tableColumn id="10" xr3:uid="{AFFDB7C7-1DD8-4942-99EA-42E34E88D101}" name="STREET_ADDRESS" dataDxfId="15"/>
    <tableColumn id="12" xr3:uid="{FEA12936-A79F-4C98-A964-6CF39C66B318}" name="PROP_ADDR_CITY" dataDxfId="14"/>
    <tableColumn id="13" xr3:uid="{D81AD351-62D5-49C7-9C8F-472DA8403FF5}" name="PROP_ADDR_STATE" dataDxfId="13"/>
    <tableColumn id="14" xr3:uid="{8B428D8E-2A49-43AE-858F-AB768199FEE6}" name="PROP_ADDR_ZIP" dataDxfId="12"/>
    <tableColumn id="15" xr3:uid="{14D60552-0E6D-4C5D-A4CC-49A444E7267F}" name="PROP_ADDR_COUNTY" dataDxfId="11"/>
    <tableColumn id="25" xr3:uid="{7C994131-0593-4662-9D9B-71B14773E8CA}" name="RECORD_STARTED" dataDxfId="10">
      <calculatedColumnFormula>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calculatedColumnFormula>
    </tableColumn>
    <tableColumn id="26" xr3:uid="{E685AC3F-DAB6-4231-BB19-F517765C6801}" name="REQ_FIELDS_POPULATED" dataDxfId="9">
      <calculatedColumnFormula>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calculatedColumnFormula>
    </tableColumn>
    <tableColumn id="27" xr3:uid="{C0FFD59E-669E-4B6F-96F2-D5BA2092322C}" name="ERROR_COUNT" dataDxfId="8">
      <calculatedColumnFormula>SUM(
IF(AND(TBL_APP_LOANPOOL[[#This Row],[PURPOSE]]&lt;&gt;"Other",TBL_APP_LOANPOOL[[#This Row],[LOAN_PURPOSE_OTHER]]&lt;&gt;""),1,0)
)</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rachael.licata@fhlbny.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mailto:rachael.licata@fhlbny.com" TargetMode="External"/><Relationship Id="rId1" Type="http://schemas.openxmlformats.org/officeDocument/2006/relationships/hyperlink" Target="mailto:rachael.licata@fhlbny.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mailto:rachael.licata@fhlbny.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8315D-DE7F-4769-BAB1-6FE2F5749E8D}">
  <sheetPr codeName="Sheet1">
    <pageSetUpPr fitToPage="1"/>
  </sheetPr>
  <dimension ref="A1:V65"/>
  <sheetViews>
    <sheetView tabSelected="1" topLeftCell="B1" zoomScale="75" zoomScaleNormal="75" zoomScaleSheetLayoutView="100" workbookViewId="0">
      <selection activeCell="C50" sqref="C50:D50"/>
    </sheetView>
  </sheetViews>
  <sheetFormatPr defaultRowHeight="20.100000000000001" customHeight="1" x14ac:dyDescent="0.2"/>
  <cols>
    <col min="1" max="1" width="13.140625" style="142" hidden="1" customWidth="1"/>
    <col min="2" max="2" width="0.7109375" style="142" customWidth="1"/>
    <col min="3" max="3" width="17.140625" style="198" customWidth="1"/>
    <col min="4" max="4" width="19.140625" style="142" customWidth="1"/>
    <col min="5" max="5" width="10.28515625" style="142" hidden="1" customWidth="1"/>
    <col min="6" max="6" width="24.42578125" style="142" customWidth="1"/>
    <col min="7" max="7" width="26.140625" style="142" customWidth="1"/>
    <col min="8" max="8" width="27.5703125" style="142" customWidth="1"/>
    <col min="9" max="9" width="33.85546875" style="142" customWidth="1"/>
    <col min="10" max="10" width="23.140625" style="142" customWidth="1"/>
    <col min="11" max="11" width="37.140625" style="142" customWidth="1"/>
    <col min="12" max="12" width="25.42578125" style="142" customWidth="1"/>
    <col min="13" max="13" width="29" style="142" customWidth="1"/>
    <col min="14" max="14" width="23.85546875" style="142" customWidth="1"/>
    <col min="15" max="15" width="21.5703125" style="142" customWidth="1"/>
    <col min="16" max="16" width="22.42578125" style="142" customWidth="1"/>
    <col min="17" max="17" width="22.5703125" style="142" customWidth="1"/>
    <col min="18" max="19" width="0" style="142" hidden="1" customWidth="1"/>
    <col min="20" max="20" width="5.42578125" style="142" hidden="1" customWidth="1"/>
    <col min="21" max="21" width="6.7109375" style="142" customWidth="1"/>
    <col min="22" max="16384" width="9.140625" style="142"/>
  </cols>
  <sheetData>
    <row r="1" spans="1:21" s="124" customFormat="1" ht="20.100000000000001" customHeight="1" x14ac:dyDescent="0.2">
      <c r="A1" s="120"/>
      <c r="B1" s="120"/>
      <c r="C1" s="121"/>
      <c r="D1" s="122"/>
      <c r="E1" s="122"/>
      <c r="F1" s="122"/>
      <c r="G1" s="122"/>
      <c r="H1" s="123"/>
      <c r="I1" s="123"/>
      <c r="J1" s="123"/>
      <c r="K1" s="123"/>
      <c r="L1" s="123"/>
      <c r="M1" s="123"/>
      <c r="N1" s="123"/>
      <c r="O1" s="123"/>
      <c r="P1" s="123"/>
      <c r="Q1" s="123"/>
      <c r="R1" s="123"/>
      <c r="S1" s="123"/>
      <c r="T1" s="123"/>
      <c r="U1" s="123"/>
    </row>
    <row r="2" spans="1:21" s="124" customFormat="1" ht="20.100000000000001" customHeight="1" x14ac:dyDescent="0.2">
      <c r="C2" s="125"/>
      <c r="K2" s="126"/>
      <c r="L2" s="126"/>
      <c r="M2" s="126"/>
      <c r="N2" s="126"/>
      <c r="O2" s="126"/>
      <c r="P2" s="126"/>
      <c r="Q2" s="126"/>
    </row>
    <row r="3" spans="1:21" s="124" customFormat="1" ht="23.25" customHeight="1" x14ac:dyDescent="0.2">
      <c r="C3" s="127"/>
      <c r="K3" s="126"/>
      <c r="L3" s="126"/>
      <c r="M3" s="126"/>
      <c r="N3" s="126"/>
      <c r="O3" s="126"/>
      <c r="P3" s="126"/>
      <c r="Q3" s="126"/>
    </row>
    <row r="4" spans="1:21" s="132" customFormat="1" ht="30" customHeight="1" x14ac:dyDescent="0.25">
      <c r="A4" s="128"/>
      <c r="B4" s="129"/>
      <c r="C4" s="210" t="s">
        <v>127</v>
      </c>
      <c r="D4" s="210"/>
      <c r="E4" s="210"/>
      <c r="F4" s="210"/>
      <c r="G4" s="210"/>
      <c r="H4" s="210"/>
      <c r="I4" s="210"/>
      <c r="J4" s="210"/>
      <c r="K4" s="210"/>
      <c r="L4" s="210"/>
      <c r="M4" s="210"/>
      <c r="N4" s="210"/>
      <c r="O4" s="210"/>
      <c r="P4" s="210"/>
      <c r="Q4" s="210"/>
      <c r="R4" s="130"/>
      <c r="S4" s="130"/>
      <c r="T4" s="130"/>
      <c r="U4" s="131"/>
    </row>
    <row r="5" spans="1:21" ht="24.95" customHeight="1" x14ac:dyDescent="0.2">
      <c r="A5" s="133"/>
      <c r="B5" s="134"/>
      <c r="C5" s="135" t="str">
        <f>UPPER("Application Summary")</f>
        <v>APPLICATION SUMMARY</v>
      </c>
      <c r="D5" s="136"/>
      <c r="E5" s="136"/>
      <c r="F5" s="136"/>
      <c r="G5" s="136"/>
      <c r="H5" s="137"/>
      <c r="I5" s="137"/>
      <c r="J5" s="138"/>
      <c r="K5" s="139"/>
      <c r="L5" s="139"/>
      <c r="M5" s="139"/>
      <c r="N5" s="139"/>
      <c r="O5" s="139"/>
      <c r="P5" s="139"/>
      <c r="Q5" s="139"/>
      <c r="R5" s="140"/>
      <c r="S5" s="140"/>
      <c r="T5" s="140"/>
      <c r="U5" s="141"/>
    </row>
    <row r="6" spans="1:21" s="145" customFormat="1" ht="20.100000000000001" customHeight="1" x14ac:dyDescent="0.25">
      <c r="A6" s="143"/>
      <c r="B6" s="144"/>
      <c r="C6" s="215" t="s">
        <v>120</v>
      </c>
      <c r="D6" s="215"/>
      <c r="E6" s="215"/>
      <c r="F6" s="215"/>
      <c r="G6" s="215"/>
      <c r="H6" s="215"/>
      <c r="I6" s="215"/>
      <c r="J6" s="215"/>
      <c r="K6" s="215"/>
      <c r="L6" s="215"/>
      <c r="M6" s="215"/>
      <c r="N6" s="215"/>
      <c r="O6" s="215"/>
      <c r="P6" s="215"/>
      <c r="Q6" s="215"/>
      <c r="R6" s="144"/>
      <c r="S6" s="144"/>
      <c r="T6" s="144"/>
      <c r="U6" s="144"/>
    </row>
    <row r="7" spans="1:21" ht="20.100000000000001" customHeight="1" x14ac:dyDescent="0.2">
      <c r="A7" s="146"/>
      <c r="B7" s="147"/>
      <c r="C7" s="216" t="s">
        <v>128</v>
      </c>
      <c r="D7" s="216"/>
      <c r="E7" s="216"/>
      <c r="F7" s="216"/>
      <c r="G7" s="216"/>
      <c r="H7" s="216"/>
      <c r="I7" s="216"/>
      <c r="J7" s="216"/>
      <c r="K7" s="216"/>
      <c r="L7" s="216"/>
      <c r="M7" s="216"/>
      <c r="N7" s="216"/>
      <c r="O7" s="216"/>
      <c r="P7" s="216"/>
      <c r="Q7" s="216"/>
      <c r="R7" s="147"/>
      <c r="S7" s="147"/>
      <c r="T7" s="147"/>
      <c r="U7" s="147"/>
    </row>
    <row r="8" spans="1:21" ht="20.100000000000001" customHeight="1" x14ac:dyDescent="0.2">
      <c r="A8" s="146"/>
      <c r="B8" s="147"/>
      <c r="C8" s="148" t="s">
        <v>119</v>
      </c>
      <c r="D8" s="149"/>
      <c r="E8" s="149"/>
      <c r="F8" s="149"/>
      <c r="G8" s="149"/>
      <c r="H8" s="149"/>
      <c r="I8" s="149"/>
      <c r="J8" s="149"/>
      <c r="K8" s="149"/>
      <c r="L8" s="149"/>
      <c r="M8" s="149"/>
      <c r="N8" s="149"/>
      <c r="O8" s="149"/>
      <c r="P8" s="149"/>
      <c r="Q8" s="149"/>
      <c r="R8" s="147"/>
      <c r="S8" s="147"/>
      <c r="T8" s="147"/>
      <c r="U8" s="147"/>
    </row>
    <row r="9" spans="1:21" ht="20.100000000000001" customHeight="1" x14ac:dyDescent="0.2">
      <c r="A9" s="146"/>
      <c r="B9" s="147"/>
      <c r="C9" s="150"/>
      <c r="D9" s="147"/>
      <c r="E9" s="147"/>
      <c r="F9" s="147"/>
      <c r="G9" s="125"/>
      <c r="H9" s="124"/>
      <c r="I9" s="124"/>
      <c r="J9" s="124"/>
      <c r="K9" s="151"/>
      <c r="L9" s="126"/>
      <c r="M9" s="126"/>
      <c r="N9" s="126"/>
      <c r="O9" s="126"/>
      <c r="P9" s="126"/>
      <c r="Q9" s="126"/>
      <c r="R9" s="147"/>
      <c r="S9" s="147"/>
      <c r="T9" s="147"/>
      <c r="U9" s="147"/>
    </row>
    <row r="10" spans="1:21" s="157" customFormat="1" ht="20.100000000000001" customHeight="1" x14ac:dyDescent="0.25">
      <c r="A10" s="152"/>
      <c r="B10" s="153"/>
      <c r="C10" s="214" t="s">
        <v>102</v>
      </c>
      <c r="D10" s="214"/>
      <c r="E10" s="192"/>
      <c r="F10" s="154" t="s">
        <v>122</v>
      </c>
      <c r="G10" s="170"/>
      <c r="H10" s="154" t="s">
        <v>0</v>
      </c>
      <c r="I10" s="154" t="s">
        <v>66</v>
      </c>
      <c r="J10" s="151"/>
      <c r="K10" s="144"/>
      <c r="L10" s="156"/>
      <c r="M10" s="156"/>
      <c r="N10" s="156"/>
      <c r="O10" s="156"/>
      <c r="P10" s="156"/>
      <c r="Q10" s="156"/>
      <c r="R10" s="153"/>
      <c r="S10" s="153"/>
      <c r="T10" s="153"/>
      <c r="U10" s="153"/>
    </row>
    <row r="11" spans="1:21" s="157" customFormat="1" ht="20.100000000000001" customHeight="1" x14ac:dyDescent="0.25">
      <c r="A11" s="152"/>
      <c r="B11" s="153"/>
      <c r="C11" s="217"/>
      <c r="D11" s="218"/>
      <c r="E11" s="204"/>
      <c r="F11" s="119"/>
      <c r="G11" s="170"/>
      <c r="H11" s="158" t="s">
        <v>126</v>
      </c>
      <c r="I11" s="112">
        <f ca="1">TODAY()</f>
        <v>45502</v>
      </c>
      <c r="J11" s="151"/>
      <c r="K11" s="156"/>
      <c r="L11" s="156"/>
      <c r="M11" s="156"/>
      <c r="N11" s="156"/>
      <c r="O11" s="156"/>
      <c r="P11" s="156"/>
      <c r="Q11" s="156"/>
      <c r="R11" s="153"/>
      <c r="S11" s="153"/>
      <c r="T11" s="153"/>
      <c r="U11" s="153"/>
    </row>
    <row r="12" spans="1:21" s="157" customFormat="1" ht="20.100000000000001" customHeight="1" x14ac:dyDescent="0.25">
      <c r="A12" s="152"/>
      <c r="B12" s="153"/>
      <c r="C12" s="159"/>
      <c r="D12" s="153"/>
      <c r="E12" s="153"/>
      <c r="F12" s="153"/>
      <c r="G12" s="170"/>
      <c r="H12" s="155"/>
      <c r="I12" s="155"/>
      <c r="J12" s="155"/>
      <c r="K12" s="156"/>
      <c r="L12" s="156"/>
      <c r="M12" s="156"/>
      <c r="N12" s="156"/>
      <c r="O12" s="156"/>
      <c r="P12" s="156"/>
      <c r="Q12" s="156"/>
      <c r="R12" s="153"/>
      <c r="S12" s="153"/>
      <c r="T12" s="153"/>
      <c r="U12" s="153"/>
    </row>
    <row r="13" spans="1:21" s="157" customFormat="1" ht="20.100000000000001" customHeight="1" x14ac:dyDescent="0.25">
      <c r="A13" s="152"/>
      <c r="B13" s="153"/>
      <c r="C13" s="160" t="s">
        <v>50</v>
      </c>
      <c r="D13" s="160" t="s">
        <v>58</v>
      </c>
      <c r="E13" s="192"/>
      <c r="F13" s="160" t="s">
        <v>103</v>
      </c>
      <c r="G13" s="170"/>
      <c r="H13" s="161" t="s">
        <v>1</v>
      </c>
      <c r="I13" s="154" t="s">
        <v>2</v>
      </c>
      <c r="J13" s="154" t="s">
        <v>82</v>
      </c>
      <c r="K13" s="156"/>
      <c r="L13" s="156"/>
      <c r="M13" s="156"/>
      <c r="N13" s="156"/>
      <c r="O13" s="156"/>
      <c r="P13" s="156"/>
      <c r="Q13" s="156"/>
      <c r="R13" s="153"/>
      <c r="S13" s="153"/>
      <c r="T13" s="153"/>
      <c r="U13" s="153"/>
    </row>
    <row r="14" spans="1:21" s="157" customFormat="1" ht="20.100000000000001" customHeight="1" x14ac:dyDescent="0.25">
      <c r="A14" s="152"/>
      <c r="B14" s="153"/>
      <c r="C14" s="201">
        <f>SUMIF(TBL_APP_LOANPOOL[QUALIFICATION_TYPE],dropdowns!A3,TBL_APP_LOANPOOL[GRANT_AMOUNT])</f>
        <v>0</v>
      </c>
      <c r="D14" s="201">
        <f>SUMIF(TBL_APP_LOANPOOL[QUALIFICATION_TYPE],dropdowns!A4,TBL_APP_LOANPOOL[GRANT_AMOUNT])</f>
        <v>0</v>
      </c>
      <c r="E14" s="202"/>
      <c r="F14" s="201">
        <f>SUM(TBL_APP_LOANPOOL[GRANT_AMOUNT])</f>
        <v>0</v>
      </c>
      <c r="G14" s="170"/>
      <c r="H14" s="208" t="s">
        <v>1</v>
      </c>
      <c r="I14" s="162" t="str">
        <f>IF(AND(J14=12),"Yes","no")</f>
        <v>no</v>
      </c>
      <c r="J14" s="162">
        <f>COUNTA(C50,F50,H50,I50,K50,L50,C53,F53,H53,I53,K53,L53)</f>
        <v>0</v>
      </c>
      <c r="K14" s="163"/>
      <c r="L14" s="163"/>
      <c r="M14" s="163"/>
      <c r="N14" s="163"/>
      <c r="O14" s="163"/>
      <c r="P14" s="156"/>
      <c r="Q14" s="156"/>
      <c r="R14" s="153"/>
      <c r="S14" s="153"/>
      <c r="T14" s="153"/>
      <c r="U14" s="153"/>
    </row>
    <row r="15" spans="1:21" s="157" customFormat="1" ht="20.100000000000001" customHeight="1" x14ac:dyDescent="0.25">
      <c r="A15" s="152"/>
      <c r="B15" s="153"/>
      <c r="C15" s="159"/>
      <c r="D15" s="153"/>
      <c r="E15" s="153"/>
      <c r="F15" s="153"/>
      <c r="G15" s="155"/>
      <c r="H15" s="155"/>
      <c r="I15" s="155"/>
      <c r="J15" s="155"/>
      <c r="K15" s="155"/>
      <c r="L15" s="155"/>
      <c r="M15" s="155"/>
      <c r="N15" s="155"/>
      <c r="O15" s="155"/>
      <c r="P15" s="155"/>
      <c r="Q15" s="155"/>
      <c r="R15" s="155"/>
      <c r="S15" s="155"/>
      <c r="T15" s="155"/>
      <c r="U15" s="155"/>
    </row>
    <row r="16" spans="1:21" s="166" customFormat="1" ht="30" customHeight="1" x14ac:dyDescent="0.25">
      <c r="A16" s="164"/>
      <c r="B16" s="165"/>
      <c r="C16" s="225"/>
      <c r="D16" s="226"/>
      <c r="E16" s="226"/>
      <c r="F16" s="227"/>
      <c r="G16" s="219" t="s">
        <v>100</v>
      </c>
      <c r="H16" s="219"/>
      <c r="I16" s="219"/>
      <c r="J16" s="219"/>
      <c r="K16" s="219"/>
      <c r="L16" s="219"/>
      <c r="M16" s="219" t="s">
        <v>4</v>
      </c>
      <c r="N16" s="219"/>
      <c r="O16" s="219"/>
      <c r="P16" s="219"/>
      <c r="Q16" s="219"/>
      <c r="U16" s="167"/>
    </row>
    <row r="17" spans="1:22" s="157" customFormat="1" ht="20.100000000000001" customHeight="1" x14ac:dyDescent="0.25">
      <c r="A17" s="220" t="s">
        <v>76</v>
      </c>
      <c r="B17" s="168"/>
      <c r="C17" s="222" t="s">
        <v>5</v>
      </c>
      <c r="D17" s="221" t="s">
        <v>6</v>
      </c>
      <c r="E17" s="221" t="s">
        <v>93</v>
      </c>
      <c r="F17" s="221" t="s">
        <v>49</v>
      </c>
      <c r="G17" s="213" t="s">
        <v>104</v>
      </c>
      <c r="H17" s="213" t="s">
        <v>105</v>
      </c>
      <c r="I17" s="213" t="s">
        <v>106</v>
      </c>
      <c r="J17" s="213" t="s">
        <v>107</v>
      </c>
      <c r="K17" s="213" t="s">
        <v>121</v>
      </c>
      <c r="L17" s="213" t="s">
        <v>7</v>
      </c>
      <c r="M17" s="213" t="s">
        <v>108</v>
      </c>
      <c r="N17" s="213" t="s">
        <v>109</v>
      </c>
      <c r="O17" s="213" t="s">
        <v>110</v>
      </c>
      <c r="P17" s="213" t="s">
        <v>111</v>
      </c>
      <c r="Q17" s="213" t="s">
        <v>112</v>
      </c>
      <c r="U17" s="155"/>
    </row>
    <row r="18" spans="1:22" s="157" customFormat="1" ht="20.100000000000001" customHeight="1" x14ac:dyDescent="0.25">
      <c r="A18" s="220"/>
      <c r="B18" s="168"/>
      <c r="C18" s="222"/>
      <c r="D18" s="221"/>
      <c r="E18" s="221"/>
      <c r="F18" s="221"/>
      <c r="G18" s="213"/>
      <c r="H18" s="213"/>
      <c r="I18" s="213"/>
      <c r="J18" s="213"/>
      <c r="K18" s="213"/>
      <c r="L18" s="213"/>
      <c r="M18" s="213"/>
      <c r="N18" s="213"/>
      <c r="O18" s="213"/>
      <c r="P18" s="213"/>
      <c r="Q18" s="213"/>
      <c r="U18" s="155"/>
    </row>
    <row r="19" spans="1:22" s="157" customFormat="1" ht="20.100000000000001" customHeight="1" x14ac:dyDescent="0.25">
      <c r="A19" s="169">
        <f>COUNTA(TBL_APP_LOANPOOL[[#This Row],[QUALIFICATION_TYPE]:[PROP_ADDR_COUNTY]])</f>
        <v>1</v>
      </c>
      <c r="B19" s="170"/>
      <c r="C19" s="171">
        <v>1</v>
      </c>
      <c r="D19" s="172" t="s">
        <v>8</v>
      </c>
      <c r="E19" s="173" t="s">
        <v>125</v>
      </c>
      <c r="F19" s="173" t="s">
        <v>99</v>
      </c>
      <c r="G19" s="174" t="s">
        <v>29</v>
      </c>
      <c r="H19" s="175" t="s">
        <v>97</v>
      </c>
      <c r="I19" s="175" t="s">
        <v>98</v>
      </c>
      <c r="J19" s="176">
        <v>10000</v>
      </c>
      <c r="K19" s="177" t="s">
        <v>34</v>
      </c>
      <c r="L19" s="177" t="s">
        <v>10</v>
      </c>
      <c r="M19" s="177" t="s">
        <v>45</v>
      </c>
      <c r="N19" s="177" t="s">
        <v>46</v>
      </c>
      <c r="O19" s="162" t="s">
        <v>11</v>
      </c>
      <c r="P19" s="162">
        <v>10178</v>
      </c>
      <c r="Q19" s="177" t="s">
        <v>47</v>
      </c>
      <c r="R19" s="211" t="s">
        <v>12</v>
      </c>
      <c r="S19" s="211"/>
      <c r="T19" s="212"/>
      <c r="U19" s="155"/>
      <c r="V19" s="157" t="s">
        <v>88</v>
      </c>
    </row>
    <row r="20" spans="1:22" s="157" customFormat="1" ht="20.100000000000001" customHeight="1" thickBot="1" x14ac:dyDescent="0.3">
      <c r="A20" s="178" t="s">
        <v>77</v>
      </c>
      <c r="B20" s="159"/>
      <c r="C20" s="179" t="s">
        <v>13</v>
      </c>
      <c r="D20" s="179" t="s">
        <v>14</v>
      </c>
      <c r="E20" s="179" t="s">
        <v>123</v>
      </c>
      <c r="F20" s="179" t="s">
        <v>124</v>
      </c>
      <c r="G20" s="179" t="s">
        <v>101</v>
      </c>
      <c r="H20" s="179" t="s">
        <v>131</v>
      </c>
      <c r="I20" s="179" t="s">
        <v>130</v>
      </c>
      <c r="J20" s="179" t="s">
        <v>28</v>
      </c>
      <c r="K20" s="179" t="s">
        <v>30</v>
      </c>
      <c r="L20" s="179" t="s">
        <v>15</v>
      </c>
      <c r="M20" s="179" t="s">
        <v>129</v>
      </c>
      <c r="N20" s="179" t="s">
        <v>16</v>
      </c>
      <c r="O20" s="179" t="s">
        <v>17</v>
      </c>
      <c r="P20" s="179" t="s">
        <v>18</v>
      </c>
      <c r="Q20" s="179" t="s">
        <v>19</v>
      </c>
      <c r="R20" s="180" t="s">
        <v>20</v>
      </c>
      <c r="S20" s="181" t="s">
        <v>21</v>
      </c>
      <c r="T20" s="182" t="s">
        <v>22</v>
      </c>
      <c r="U20" s="155"/>
    </row>
    <row r="21" spans="1:22" s="157" customFormat="1" ht="20.100000000000001" customHeight="1" thickTop="1" x14ac:dyDescent="0.25">
      <c r="A21" s="169">
        <f>COUNTA(G21:L21,M21:Q21,$C$11,$F$11)</f>
        <v>0</v>
      </c>
      <c r="B21" s="170"/>
      <c r="C21" s="183">
        <f>A21</f>
        <v>0</v>
      </c>
      <c r="D21" s="162">
        <f>ROW()-ROW(TBL_APP_LOANPOOL[[#Headers],[ROW_ID]])</f>
        <v>1</v>
      </c>
      <c r="E21" s="162">
        <f t="shared" ref="E21:E40" si="0">$F$11</f>
        <v>0</v>
      </c>
      <c r="F21" s="162">
        <f t="shared" ref="F21:F40" si="1">$C$11</f>
        <v>0</v>
      </c>
      <c r="G21" s="118"/>
      <c r="H21" s="203"/>
      <c r="I21" s="203"/>
      <c r="J21" s="116"/>
      <c r="K21" s="114"/>
      <c r="L21" s="117"/>
      <c r="M21" s="115"/>
      <c r="N21" s="115"/>
      <c r="O21" s="118"/>
      <c r="P21" s="113"/>
      <c r="Q21" s="114"/>
      <c r="R21"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1"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1" s="186">
        <f>SUM(
IF(AND(TBL_APP_LOANPOOL[[#This Row],[PURPOSE]]&lt;&gt;"Other",TBL_APP_LOANPOOL[[#This Row],[LOAN_PURPOSE_OTHER]]&lt;&gt;""),1,0)
)</f>
        <v>0</v>
      </c>
      <c r="U21" s="155"/>
    </row>
    <row r="22" spans="1:22" s="157" customFormat="1" ht="20.100000000000001" customHeight="1" x14ac:dyDescent="0.25">
      <c r="A22" s="169">
        <f t="shared" ref="A22:A40" si="2">COUNTA(G22:Q22,$C$11,$F$11)</f>
        <v>0</v>
      </c>
      <c r="B22" s="170"/>
      <c r="C22" s="183">
        <f t="shared" ref="C22:C40" si="3">A22</f>
        <v>0</v>
      </c>
      <c r="D22" s="162">
        <f>ROW()-ROW(TBL_APP_LOANPOOL[[#Headers],[ROW_ID]])</f>
        <v>2</v>
      </c>
      <c r="E22" s="162">
        <f t="shared" si="0"/>
        <v>0</v>
      </c>
      <c r="F22" s="162">
        <f t="shared" si="1"/>
        <v>0</v>
      </c>
      <c r="G22" s="118"/>
      <c r="H22" s="203"/>
      <c r="I22" s="203"/>
      <c r="J22" s="116"/>
      <c r="K22" s="114"/>
      <c r="L22" s="117"/>
      <c r="M22" s="115"/>
      <c r="N22" s="115"/>
      <c r="O22" s="118"/>
      <c r="P22" s="113"/>
      <c r="Q22" s="114"/>
      <c r="R22"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2"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2" s="186">
        <f>SUM(
IF(AND(TBL_APP_LOANPOOL[[#This Row],[PURPOSE]]&lt;&gt;"Other",TBL_APP_LOANPOOL[[#This Row],[LOAN_PURPOSE_OTHER]]&lt;&gt;""),1,0)
)</f>
        <v>0</v>
      </c>
      <c r="U22" s="155"/>
    </row>
    <row r="23" spans="1:22" s="157" customFormat="1" ht="20.100000000000001" customHeight="1" x14ac:dyDescent="0.25">
      <c r="A23" s="169">
        <f t="shared" si="2"/>
        <v>0</v>
      </c>
      <c r="B23" s="170"/>
      <c r="C23" s="183">
        <f t="shared" si="3"/>
        <v>0</v>
      </c>
      <c r="D23" s="162">
        <f>ROW()-ROW(TBL_APP_LOANPOOL[[#Headers],[ROW_ID]])</f>
        <v>3</v>
      </c>
      <c r="E23" s="162">
        <f t="shared" si="0"/>
        <v>0</v>
      </c>
      <c r="F23" s="162">
        <f t="shared" si="1"/>
        <v>0</v>
      </c>
      <c r="G23" s="118"/>
      <c r="H23" s="203"/>
      <c r="I23" s="203"/>
      <c r="J23" s="116"/>
      <c r="K23" s="114"/>
      <c r="L23" s="117"/>
      <c r="M23" s="115"/>
      <c r="N23" s="115"/>
      <c r="O23" s="118"/>
      <c r="P23" s="113"/>
      <c r="Q23" s="114"/>
      <c r="R23"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3"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3" s="186">
        <f>SUM(
IF(AND(TBL_APP_LOANPOOL[[#This Row],[PURPOSE]]&lt;&gt;"Other",TBL_APP_LOANPOOL[[#This Row],[LOAN_PURPOSE_OTHER]]&lt;&gt;""),1,0)
)</f>
        <v>0</v>
      </c>
      <c r="U23" s="155"/>
    </row>
    <row r="24" spans="1:22" s="157" customFormat="1" ht="20.100000000000001" customHeight="1" x14ac:dyDescent="0.25">
      <c r="A24" s="169">
        <f t="shared" si="2"/>
        <v>0</v>
      </c>
      <c r="B24" s="170"/>
      <c r="C24" s="183">
        <f t="shared" si="3"/>
        <v>0</v>
      </c>
      <c r="D24" s="162">
        <f>ROW()-ROW(TBL_APP_LOANPOOL[[#Headers],[ROW_ID]])</f>
        <v>4</v>
      </c>
      <c r="E24" s="162">
        <f t="shared" si="0"/>
        <v>0</v>
      </c>
      <c r="F24" s="162">
        <f t="shared" si="1"/>
        <v>0</v>
      </c>
      <c r="G24" s="118"/>
      <c r="H24" s="203"/>
      <c r="I24" s="203"/>
      <c r="J24" s="116"/>
      <c r="K24" s="114"/>
      <c r="L24" s="117"/>
      <c r="M24" s="115"/>
      <c r="N24" s="115"/>
      <c r="O24" s="118"/>
      <c r="P24" s="113"/>
      <c r="Q24" s="114"/>
      <c r="R24"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4"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4" s="186">
        <f>SUM(
IF(AND(TBL_APP_LOANPOOL[[#This Row],[PURPOSE]]&lt;&gt;"Other",TBL_APP_LOANPOOL[[#This Row],[LOAN_PURPOSE_OTHER]]&lt;&gt;""),1,0)
)</f>
        <v>0</v>
      </c>
      <c r="U24" s="155"/>
    </row>
    <row r="25" spans="1:22" s="157" customFormat="1" ht="20.100000000000001" customHeight="1" x14ac:dyDescent="0.25">
      <c r="A25" s="169">
        <f t="shared" si="2"/>
        <v>0</v>
      </c>
      <c r="B25" s="170"/>
      <c r="C25" s="183">
        <f t="shared" si="3"/>
        <v>0</v>
      </c>
      <c r="D25" s="162">
        <f>ROW()-ROW(TBL_APP_LOANPOOL[[#Headers],[ROW_ID]])</f>
        <v>5</v>
      </c>
      <c r="E25" s="162">
        <f t="shared" si="0"/>
        <v>0</v>
      </c>
      <c r="F25" s="162">
        <f t="shared" si="1"/>
        <v>0</v>
      </c>
      <c r="G25" s="118"/>
      <c r="H25" s="203"/>
      <c r="I25" s="203"/>
      <c r="J25" s="116"/>
      <c r="K25" s="114"/>
      <c r="L25" s="117"/>
      <c r="M25" s="115"/>
      <c r="N25" s="115"/>
      <c r="O25" s="118"/>
      <c r="P25" s="113"/>
      <c r="Q25" s="114"/>
      <c r="R25"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5"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5" s="186">
        <f>SUM(
IF(AND(TBL_APP_LOANPOOL[[#This Row],[PURPOSE]]&lt;&gt;"Other",TBL_APP_LOANPOOL[[#This Row],[LOAN_PURPOSE_OTHER]]&lt;&gt;""),1,0)
)</f>
        <v>0</v>
      </c>
      <c r="U25" s="155"/>
    </row>
    <row r="26" spans="1:22" s="157" customFormat="1" ht="20.100000000000001" customHeight="1" x14ac:dyDescent="0.25">
      <c r="A26" s="169">
        <f t="shared" si="2"/>
        <v>0</v>
      </c>
      <c r="B26" s="170"/>
      <c r="C26" s="183">
        <f t="shared" si="3"/>
        <v>0</v>
      </c>
      <c r="D26" s="162">
        <f>ROW()-ROW(TBL_APP_LOANPOOL[[#Headers],[ROW_ID]])</f>
        <v>6</v>
      </c>
      <c r="E26" s="162">
        <f t="shared" si="0"/>
        <v>0</v>
      </c>
      <c r="F26" s="162">
        <f t="shared" si="1"/>
        <v>0</v>
      </c>
      <c r="G26" s="118"/>
      <c r="H26" s="203"/>
      <c r="I26" s="203"/>
      <c r="J26" s="116"/>
      <c r="K26" s="114"/>
      <c r="L26" s="117"/>
      <c r="M26" s="115"/>
      <c r="N26" s="115"/>
      <c r="O26" s="118"/>
      <c r="P26" s="113"/>
      <c r="Q26" s="114"/>
      <c r="R26"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6"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6" s="186">
        <f>SUM(
IF(AND(TBL_APP_LOANPOOL[[#This Row],[PURPOSE]]&lt;&gt;"Other",TBL_APP_LOANPOOL[[#This Row],[LOAN_PURPOSE_OTHER]]&lt;&gt;""),1,0)
)</f>
        <v>0</v>
      </c>
      <c r="U26" s="155"/>
    </row>
    <row r="27" spans="1:22" s="157" customFormat="1" ht="20.100000000000001" customHeight="1" x14ac:dyDescent="0.25">
      <c r="A27" s="169">
        <f t="shared" si="2"/>
        <v>0</v>
      </c>
      <c r="B27" s="170"/>
      <c r="C27" s="183">
        <f t="shared" si="3"/>
        <v>0</v>
      </c>
      <c r="D27" s="162">
        <f>ROW()-ROW(TBL_APP_LOANPOOL[[#Headers],[ROW_ID]])</f>
        <v>7</v>
      </c>
      <c r="E27" s="162">
        <f t="shared" si="0"/>
        <v>0</v>
      </c>
      <c r="F27" s="162">
        <f t="shared" si="1"/>
        <v>0</v>
      </c>
      <c r="G27" s="118"/>
      <c r="H27" s="203"/>
      <c r="I27" s="203"/>
      <c r="J27" s="116"/>
      <c r="K27" s="114"/>
      <c r="L27" s="117"/>
      <c r="M27" s="115"/>
      <c r="N27" s="115"/>
      <c r="O27" s="118"/>
      <c r="P27" s="113"/>
      <c r="Q27" s="114"/>
      <c r="R27"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7"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7" s="186">
        <f>SUM(
IF(AND(TBL_APP_LOANPOOL[[#This Row],[PURPOSE]]&lt;&gt;"Other",TBL_APP_LOANPOOL[[#This Row],[LOAN_PURPOSE_OTHER]]&lt;&gt;""),1,0)
)</f>
        <v>0</v>
      </c>
      <c r="U27" s="155"/>
    </row>
    <row r="28" spans="1:22" s="157" customFormat="1" ht="20.100000000000001" customHeight="1" x14ac:dyDescent="0.25">
      <c r="A28" s="169">
        <f t="shared" si="2"/>
        <v>0</v>
      </c>
      <c r="B28" s="170"/>
      <c r="C28" s="183">
        <f t="shared" si="3"/>
        <v>0</v>
      </c>
      <c r="D28" s="162">
        <f>ROW()-ROW(TBL_APP_LOANPOOL[[#Headers],[ROW_ID]])</f>
        <v>8</v>
      </c>
      <c r="E28" s="162">
        <f t="shared" si="0"/>
        <v>0</v>
      </c>
      <c r="F28" s="162">
        <f t="shared" si="1"/>
        <v>0</v>
      </c>
      <c r="G28" s="118"/>
      <c r="H28" s="203"/>
      <c r="I28" s="203"/>
      <c r="J28" s="116"/>
      <c r="K28" s="114"/>
      <c r="L28" s="117"/>
      <c r="M28" s="115"/>
      <c r="N28" s="115"/>
      <c r="O28" s="118"/>
      <c r="P28" s="113"/>
      <c r="Q28" s="114"/>
      <c r="R28"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8"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8" s="186">
        <f>SUM(
IF(AND(TBL_APP_LOANPOOL[[#This Row],[PURPOSE]]&lt;&gt;"Other",TBL_APP_LOANPOOL[[#This Row],[LOAN_PURPOSE_OTHER]]&lt;&gt;""),1,0)
)</f>
        <v>0</v>
      </c>
      <c r="U28" s="155"/>
    </row>
    <row r="29" spans="1:22" s="157" customFormat="1" ht="20.100000000000001" customHeight="1" x14ac:dyDescent="0.25">
      <c r="A29" s="169">
        <f t="shared" si="2"/>
        <v>0</v>
      </c>
      <c r="B29" s="170"/>
      <c r="C29" s="183">
        <f t="shared" si="3"/>
        <v>0</v>
      </c>
      <c r="D29" s="162">
        <f>ROW()-ROW(TBL_APP_LOANPOOL[[#Headers],[ROW_ID]])</f>
        <v>9</v>
      </c>
      <c r="E29" s="162">
        <f t="shared" si="0"/>
        <v>0</v>
      </c>
      <c r="F29" s="162">
        <f t="shared" si="1"/>
        <v>0</v>
      </c>
      <c r="G29" s="118"/>
      <c r="H29" s="203"/>
      <c r="I29" s="203"/>
      <c r="J29" s="116"/>
      <c r="K29" s="114"/>
      <c r="L29" s="117"/>
      <c r="M29" s="115"/>
      <c r="N29" s="115"/>
      <c r="O29" s="118"/>
      <c r="P29" s="113"/>
      <c r="Q29" s="114"/>
      <c r="R29"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29"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29" s="186">
        <f>SUM(
IF(AND(TBL_APP_LOANPOOL[[#This Row],[PURPOSE]]&lt;&gt;"Other",TBL_APP_LOANPOOL[[#This Row],[LOAN_PURPOSE_OTHER]]&lt;&gt;""),1,0)
)</f>
        <v>0</v>
      </c>
      <c r="U29" s="155"/>
    </row>
    <row r="30" spans="1:22" s="157" customFormat="1" ht="20.100000000000001" customHeight="1" x14ac:dyDescent="0.25">
      <c r="A30" s="169">
        <f t="shared" si="2"/>
        <v>0</v>
      </c>
      <c r="B30" s="170"/>
      <c r="C30" s="183">
        <f t="shared" si="3"/>
        <v>0</v>
      </c>
      <c r="D30" s="162">
        <f>ROW()-ROW(TBL_APP_LOANPOOL[[#Headers],[ROW_ID]])</f>
        <v>10</v>
      </c>
      <c r="E30" s="162">
        <f t="shared" si="0"/>
        <v>0</v>
      </c>
      <c r="F30" s="162">
        <f t="shared" si="1"/>
        <v>0</v>
      </c>
      <c r="G30" s="118"/>
      <c r="H30" s="203"/>
      <c r="I30" s="203"/>
      <c r="J30" s="116"/>
      <c r="K30" s="114"/>
      <c r="L30" s="117"/>
      <c r="M30" s="115"/>
      <c r="N30" s="115"/>
      <c r="O30" s="118"/>
      <c r="P30" s="113"/>
      <c r="Q30" s="114"/>
      <c r="R30"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0"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0" s="186">
        <f>SUM(
IF(AND(TBL_APP_LOANPOOL[[#This Row],[PURPOSE]]&lt;&gt;"Other",TBL_APP_LOANPOOL[[#This Row],[LOAN_PURPOSE_OTHER]]&lt;&gt;""),1,0)
)</f>
        <v>0</v>
      </c>
      <c r="U30" s="155"/>
    </row>
    <row r="31" spans="1:22" s="157" customFormat="1" ht="20.100000000000001" customHeight="1" x14ac:dyDescent="0.25">
      <c r="A31" s="169">
        <f t="shared" si="2"/>
        <v>0</v>
      </c>
      <c r="B31" s="170"/>
      <c r="C31" s="183">
        <f t="shared" si="3"/>
        <v>0</v>
      </c>
      <c r="D31" s="162">
        <f>ROW()-ROW(TBL_APP_LOANPOOL[[#Headers],[ROW_ID]])</f>
        <v>11</v>
      </c>
      <c r="E31" s="162">
        <f t="shared" si="0"/>
        <v>0</v>
      </c>
      <c r="F31" s="162">
        <f t="shared" si="1"/>
        <v>0</v>
      </c>
      <c r="G31" s="118"/>
      <c r="H31" s="203"/>
      <c r="I31" s="203"/>
      <c r="J31" s="116"/>
      <c r="K31" s="114"/>
      <c r="L31" s="117"/>
      <c r="M31" s="115"/>
      <c r="N31" s="115"/>
      <c r="O31" s="118"/>
      <c r="P31" s="113"/>
      <c r="Q31" s="114"/>
      <c r="R31"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1"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1" s="186">
        <f>SUM(
IF(AND(TBL_APP_LOANPOOL[[#This Row],[PURPOSE]]&lt;&gt;"Other",TBL_APP_LOANPOOL[[#This Row],[LOAN_PURPOSE_OTHER]]&lt;&gt;""),1,0)
)</f>
        <v>0</v>
      </c>
      <c r="U31" s="155"/>
    </row>
    <row r="32" spans="1:22" s="157" customFormat="1" ht="20.100000000000001" customHeight="1" x14ac:dyDescent="0.25">
      <c r="A32" s="169">
        <f t="shared" si="2"/>
        <v>0</v>
      </c>
      <c r="B32" s="170"/>
      <c r="C32" s="183">
        <f t="shared" si="3"/>
        <v>0</v>
      </c>
      <c r="D32" s="162">
        <f>ROW()-ROW(TBL_APP_LOANPOOL[[#Headers],[ROW_ID]])</f>
        <v>12</v>
      </c>
      <c r="E32" s="162">
        <f t="shared" si="0"/>
        <v>0</v>
      </c>
      <c r="F32" s="162">
        <f t="shared" si="1"/>
        <v>0</v>
      </c>
      <c r="G32" s="118"/>
      <c r="H32" s="203"/>
      <c r="I32" s="203"/>
      <c r="J32" s="116"/>
      <c r="K32" s="114"/>
      <c r="L32" s="117"/>
      <c r="M32" s="115"/>
      <c r="N32" s="115"/>
      <c r="O32" s="118"/>
      <c r="P32" s="113"/>
      <c r="Q32" s="114"/>
      <c r="R32"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2"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2" s="186">
        <f>SUM(
IF(AND(TBL_APP_LOANPOOL[[#This Row],[PURPOSE]]&lt;&gt;"Other",TBL_APP_LOANPOOL[[#This Row],[LOAN_PURPOSE_OTHER]]&lt;&gt;""),1,0)
)</f>
        <v>0</v>
      </c>
      <c r="U32" s="155"/>
    </row>
    <row r="33" spans="1:21" s="157" customFormat="1" ht="20.100000000000001" customHeight="1" x14ac:dyDescent="0.25">
      <c r="A33" s="169">
        <f t="shared" si="2"/>
        <v>0</v>
      </c>
      <c r="B33" s="170"/>
      <c r="C33" s="183">
        <f t="shared" si="3"/>
        <v>0</v>
      </c>
      <c r="D33" s="162">
        <f>ROW()-ROW(TBL_APP_LOANPOOL[[#Headers],[ROW_ID]])</f>
        <v>13</v>
      </c>
      <c r="E33" s="162">
        <f t="shared" si="0"/>
        <v>0</v>
      </c>
      <c r="F33" s="162">
        <f t="shared" si="1"/>
        <v>0</v>
      </c>
      <c r="G33" s="118"/>
      <c r="H33" s="203"/>
      <c r="I33" s="203"/>
      <c r="J33" s="116"/>
      <c r="K33" s="114"/>
      <c r="L33" s="117"/>
      <c r="M33" s="115"/>
      <c r="N33" s="115"/>
      <c r="O33" s="118"/>
      <c r="P33" s="113"/>
      <c r="Q33" s="114"/>
      <c r="R33"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3"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3" s="186">
        <f>SUM(
IF(AND(TBL_APP_LOANPOOL[[#This Row],[PURPOSE]]&lt;&gt;"Other",TBL_APP_LOANPOOL[[#This Row],[LOAN_PURPOSE_OTHER]]&lt;&gt;""),1,0)
)</f>
        <v>0</v>
      </c>
      <c r="U33" s="155"/>
    </row>
    <row r="34" spans="1:21" s="157" customFormat="1" ht="20.100000000000001" customHeight="1" x14ac:dyDescent="0.25">
      <c r="A34" s="169">
        <f t="shared" si="2"/>
        <v>0</v>
      </c>
      <c r="B34" s="170"/>
      <c r="C34" s="183">
        <f t="shared" si="3"/>
        <v>0</v>
      </c>
      <c r="D34" s="162">
        <f>ROW()-ROW(TBL_APP_LOANPOOL[[#Headers],[ROW_ID]])</f>
        <v>14</v>
      </c>
      <c r="E34" s="162">
        <f t="shared" si="0"/>
        <v>0</v>
      </c>
      <c r="F34" s="162">
        <f t="shared" si="1"/>
        <v>0</v>
      </c>
      <c r="G34" s="118"/>
      <c r="H34" s="203"/>
      <c r="I34" s="203"/>
      <c r="J34" s="116"/>
      <c r="K34" s="114"/>
      <c r="L34" s="117"/>
      <c r="M34" s="115"/>
      <c r="N34" s="115"/>
      <c r="O34" s="118"/>
      <c r="P34" s="113"/>
      <c r="Q34" s="114"/>
      <c r="R34" s="184"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4" s="185"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4" s="186">
        <f>SUM(
IF(AND(TBL_APP_LOANPOOL[[#This Row],[PURPOSE]]&lt;&gt;"Other",TBL_APP_LOANPOOL[[#This Row],[LOAN_PURPOSE_OTHER]]&lt;&gt;""),1,0)
)</f>
        <v>0</v>
      </c>
      <c r="U34" s="155"/>
    </row>
    <row r="35" spans="1:21" s="157" customFormat="1" ht="20.100000000000001" customHeight="1" x14ac:dyDescent="0.25">
      <c r="A35" s="169">
        <f t="shared" si="2"/>
        <v>0</v>
      </c>
      <c r="B35" s="170"/>
      <c r="C35" s="183">
        <f t="shared" si="3"/>
        <v>0</v>
      </c>
      <c r="D35" s="162">
        <f>ROW()-ROW(TBL_APP_LOANPOOL[[#Headers],[ROW_ID]])</f>
        <v>15</v>
      </c>
      <c r="E35" s="162">
        <f t="shared" si="0"/>
        <v>0</v>
      </c>
      <c r="F35" s="162">
        <f t="shared" si="1"/>
        <v>0</v>
      </c>
      <c r="G35" s="118"/>
      <c r="H35" s="203"/>
      <c r="I35" s="203"/>
      <c r="J35" s="116"/>
      <c r="K35" s="114"/>
      <c r="L35" s="117"/>
      <c r="M35" s="115"/>
      <c r="N35" s="115"/>
      <c r="O35" s="118"/>
      <c r="P35" s="113"/>
      <c r="Q35" s="114"/>
      <c r="R35"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5"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5" s="189">
        <f>SUM(
IF(AND(TBL_APP_LOANPOOL[[#This Row],[PURPOSE]]&lt;&gt;"Other",TBL_APP_LOANPOOL[[#This Row],[LOAN_PURPOSE_OTHER]]&lt;&gt;""),1,0)
)</f>
        <v>0</v>
      </c>
      <c r="U35" s="155"/>
    </row>
    <row r="36" spans="1:21" s="157" customFormat="1" ht="20.100000000000001" customHeight="1" x14ac:dyDescent="0.25">
      <c r="A36" s="169">
        <f t="shared" si="2"/>
        <v>0</v>
      </c>
      <c r="B36" s="170"/>
      <c r="C36" s="183">
        <f t="shared" si="3"/>
        <v>0</v>
      </c>
      <c r="D36" s="162">
        <f>ROW()-ROW(TBL_APP_LOANPOOL[[#Headers],[ROW_ID]])</f>
        <v>16</v>
      </c>
      <c r="E36" s="162">
        <f t="shared" si="0"/>
        <v>0</v>
      </c>
      <c r="F36" s="162">
        <f t="shared" si="1"/>
        <v>0</v>
      </c>
      <c r="G36" s="118"/>
      <c r="H36" s="203"/>
      <c r="I36" s="203"/>
      <c r="J36" s="116"/>
      <c r="K36" s="114"/>
      <c r="L36" s="117"/>
      <c r="M36" s="115"/>
      <c r="N36" s="115"/>
      <c r="O36" s="118"/>
      <c r="P36" s="113"/>
      <c r="Q36" s="114"/>
      <c r="R36"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6"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6" s="189">
        <f>SUM(
IF(AND(TBL_APP_LOANPOOL[[#This Row],[PURPOSE]]&lt;&gt;"Other",TBL_APP_LOANPOOL[[#This Row],[LOAN_PURPOSE_OTHER]]&lt;&gt;""),1,0)
)</f>
        <v>0</v>
      </c>
      <c r="U36" s="155"/>
    </row>
    <row r="37" spans="1:21" s="157" customFormat="1" ht="20.100000000000001" customHeight="1" x14ac:dyDescent="0.25">
      <c r="A37" s="169">
        <f t="shared" si="2"/>
        <v>0</v>
      </c>
      <c r="B37" s="170"/>
      <c r="C37" s="183">
        <f t="shared" si="3"/>
        <v>0</v>
      </c>
      <c r="D37" s="162">
        <f>ROW()-ROW(TBL_APP_LOANPOOL[[#Headers],[ROW_ID]])</f>
        <v>17</v>
      </c>
      <c r="E37" s="162">
        <f t="shared" si="0"/>
        <v>0</v>
      </c>
      <c r="F37" s="162">
        <f t="shared" si="1"/>
        <v>0</v>
      </c>
      <c r="G37" s="118"/>
      <c r="H37" s="203"/>
      <c r="I37" s="203"/>
      <c r="J37" s="116"/>
      <c r="K37" s="114"/>
      <c r="L37" s="117"/>
      <c r="M37" s="115"/>
      <c r="N37" s="115"/>
      <c r="O37" s="118"/>
      <c r="P37" s="113"/>
      <c r="Q37" s="114"/>
      <c r="R37"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7"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7" s="189">
        <f>SUM(
IF(AND(TBL_APP_LOANPOOL[[#This Row],[PURPOSE]]&lt;&gt;"Other",TBL_APP_LOANPOOL[[#This Row],[LOAN_PURPOSE_OTHER]]&lt;&gt;""),1,0)
)</f>
        <v>0</v>
      </c>
      <c r="U37" s="155"/>
    </row>
    <row r="38" spans="1:21" s="157" customFormat="1" ht="20.100000000000001" customHeight="1" x14ac:dyDescent="0.25">
      <c r="A38" s="169">
        <f t="shared" si="2"/>
        <v>0</v>
      </c>
      <c r="B38" s="170"/>
      <c r="C38" s="183">
        <f t="shared" si="3"/>
        <v>0</v>
      </c>
      <c r="D38" s="162">
        <f>ROW()-ROW(TBL_APP_LOANPOOL[[#Headers],[ROW_ID]])</f>
        <v>18</v>
      </c>
      <c r="E38" s="162">
        <f t="shared" si="0"/>
        <v>0</v>
      </c>
      <c r="F38" s="162">
        <f t="shared" si="1"/>
        <v>0</v>
      </c>
      <c r="G38" s="118"/>
      <c r="H38" s="203"/>
      <c r="I38" s="203"/>
      <c r="J38" s="116"/>
      <c r="K38" s="114"/>
      <c r="L38" s="117"/>
      <c r="M38" s="115"/>
      <c r="N38" s="115"/>
      <c r="O38" s="118"/>
      <c r="P38" s="113"/>
      <c r="Q38" s="114"/>
      <c r="R38"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8"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8" s="189">
        <f>SUM(
IF(AND(TBL_APP_LOANPOOL[[#This Row],[PURPOSE]]&lt;&gt;"Other",TBL_APP_LOANPOOL[[#This Row],[LOAN_PURPOSE_OTHER]]&lt;&gt;""),1,0)
)</f>
        <v>0</v>
      </c>
      <c r="U38" s="155"/>
    </row>
    <row r="39" spans="1:21" s="157" customFormat="1" ht="20.100000000000001" customHeight="1" x14ac:dyDescent="0.25">
      <c r="A39" s="169">
        <f t="shared" si="2"/>
        <v>0</v>
      </c>
      <c r="B39" s="170"/>
      <c r="C39" s="183">
        <f t="shared" si="3"/>
        <v>0</v>
      </c>
      <c r="D39" s="162">
        <f>ROW()-ROW(TBL_APP_LOANPOOL[[#Headers],[ROW_ID]])</f>
        <v>19</v>
      </c>
      <c r="E39" s="162">
        <f t="shared" si="0"/>
        <v>0</v>
      </c>
      <c r="F39" s="162">
        <f t="shared" si="1"/>
        <v>0</v>
      </c>
      <c r="G39" s="118"/>
      <c r="H39" s="203"/>
      <c r="I39" s="203"/>
      <c r="J39" s="116"/>
      <c r="K39" s="114"/>
      <c r="L39" s="117"/>
      <c r="M39" s="115"/>
      <c r="N39" s="115"/>
      <c r="O39" s="118"/>
      <c r="P39" s="113"/>
      <c r="Q39" s="114"/>
      <c r="R39"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39"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39" s="189">
        <f>SUM(
IF(AND(TBL_APP_LOANPOOL[[#This Row],[PURPOSE]]&lt;&gt;"Other",TBL_APP_LOANPOOL[[#This Row],[LOAN_PURPOSE_OTHER]]&lt;&gt;""),1,0)
)</f>
        <v>0</v>
      </c>
      <c r="U39" s="155"/>
    </row>
    <row r="40" spans="1:21" s="157" customFormat="1" ht="20.100000000000001" customHeight="1" x14ac:dyDescent="0.25">
      <c r="A40" s="169">
        <f t="shared" si="2"/>
        <v>0</v>
      </c>
      <c r="B40" s="170"/>
      <c r="C40" s="183">
        <f t="shared" si="3"/>
        <v>0</v>
      </c>
      <c r="D40" s="162">
        <f>ROW()-ROW(TBL_APP_LOANPOOL[[#Headers],[ROW_ID]])</f>
        <v>20</v>
      </c>
      <c r="E40" s="162">
        <f t="shared" si="0"/>
        <v>0</v>
      </c>
      <c r="F40" s="162">
        <f t="shared" si="1"/>
        <v>0</v>
      </c>
      <c r="G40" s="118"/>
      <c r="H40" s="203"/>
      <c r="I40" s="203"/>
      <c r="J40" s="116"/>
      <c r="K40" s="114"/>
      <c r="L40" s="117"/>
      <c r="M40" s="115"/>
      <c r="N40" s="115"/>
      <c r="O40" s="118"/>
      <c r="P40" s="113"/>
      <c r="Q40" s="114"/>
      <c r="R40" s="187" t="e">
        <f>CONCATENATE(TBL_APP_LOANPOOL[[#This Row],[QUALIFICATION_TYPE]],#REF!,TBL_APP_LOANPOOL[[#This Row],[GRANT_AMOUNT]],#REF!,TBL_APP_LOANPOOL[[#This Row],[PURPOSE]],TBL_APP_LOANPOOL[[#This Row],[LOAN_PURPOSE_OTHER]],TBL_APP_LOANPOOL[[#This Row],[PROP_ADDR_CITY]],TBL_APP_LOANPOOL[[#This Row],[PROP_ADDR_STATE]],TBL_APP_LOANPOOL[[#This Row],[PROP_ADDR_ZIP]],TBL_APP_LOANPOOL[[#This Row],[PROP_ADDR_COUNTY]])&lt;&gt;""</f>
        <v>#REF!</v>
      </c>
      <c r="S40" s="188" t="e">
        <f>AND(TBL_APP_LOANPOOL[[#This Row],[QUALIFICATION_TYPE]]&lt;&gt;"",#REF!&lt;&gt;"",TBL_APP_LOANPOOL[[#This Row],[GRANT_AMOUNT]]&lt;&gt;"",#REF!&lt;&gt;"",TBL_APP_LOANPOOL[[#This Row],[PURPOSE]]&lt;&gt;"",IF(TBL_APP_LOANPOOL[[#This Row],[PURPOSE]]="Other",TBL_APP_LOANPOOL[[#This Row],[LOAN_PURPOSE_OTHER]]&lt;&gt;"",TRUE),TBL_APP_LOANPOOL[[#This Row],[PROP_ADDR_CITY]]&lt;&gt;"",TBL_APP_LOANPOOL[[#This Row],[PROP_ADDR_STATE]]&lt;&gt;"",TBL_APP_LOANPOOL[[#This Row],[PROP_ADDR_ZIP]]&lt;&gt;"",TBL_APP_LOANPOOL[[#This Row],[PROP_ADDR_COUNTY]]&lt;&gt;"")</f>
        <v>#REF!</v>
      </c>
      <c r="T40" s="189">
        <f>SUM(
IF(AND(TBL_APP_LOANPOOL[[#This Row],[PURPOSE]]&lt;&gt;"Other",TBL_APP_LOANPOOL[[#This Row],[LOAN_PURPOSE_OTHER]]&lt;&gt;""),1,0)
)</f>
        <v>0</v>
      </c>
      <c r="U40" s="155"/>
    </row>
    <row r="41" spans="1:21" s="155" customFormat="1" ht="20.100000000000001" customHeight="1" x14ac:dyDescent="0.25">
      <c r="C41" s="190" t="s">
        <v>132</v>
      </c>
      <c r="L41" s="191"/>
      <c r="M41" s="192"/>
      <c r="N41" s="153"/>
      <c r="O41" s="192"/>
      <c r="P41" s="192"/>
      <c r="Q41" s="192"/>
      <c r="R41" s="193" t="s">
        <v>113</v>
      </c>
    </row>
    <row r="42" spans="1:21" s="155" customFormat="1" ht="20.100000000000001" customHeight="1" x14ac:dyDescent="0.25">
      <c r="C42" s="190"/>
      <c r="L42" s="191"/>
      <c r="M42" s="192"/>
      <c r="N42" s="153"/>
      <c r="O42" s="192"/>
      <c r="P42" s="192"/>
      <c r="Q42" s="192"/>
      <c r="R42" s="192"/>
    </row>
    <row r="43" spans="1:21" s="169" customFormat="1" ht="30" customHeight="1" x14ac:dyDescent="0.25">
      <c r="A43" s="170"/>
      <c r="B43" s="170"/>
      <c r="C43" s="228" t="s">
        <v>118</v>
      </c>
      <c r="D43" s="228"/>
      <c r="E43" s="228"/>
      <c r="F43" s="228"/>
      <c r="G43" s="228"/>
      <c r="H43" s="228"/>
      <c r="I43" s="228"/>
      <c r="J43" s="228"/>
      <c r="K43" s="228"/>
      <c r="L43" s="228"/>
      <c r="M43" s="228"/>
      <c r="N43" s="228"/>
      <c r="O43" s="228"/>
      <c r="P43" s="228"/>
      <c r="Q43" s="228"/>
      <c r="U43" s="170"/>
    </row>
    <row r="44" spans="1:21" s="169" customFormat="1" ht="20.100000000000001" customHeight="1" x14ac:dyDescent="0.25">
      <c r="A44" s="170"/>
      <c r="B44" s="170"/>
      <c r="C44" s="194"/>
      <c r="D44" s="194"/>
      <c r="E44" s="194"/>
      <c r="F44" s="194"/>
      <c r="G44" s="194"/>
      <c r="H44" s="194"/>
      <c r="I44" s="194"/>
      <c r="J44" s="194"/>
      <c r="K44" s="194"/>
      <c r="L44" s="194"/>
      <c r="M44" s="194"/>
      <c r="N44" s="194"/>
      <c r="O44" s="194"/>
      <c r="P44" s="194"/>
      <c r="Q44" s="194"/>
      <c r="R44" s="170"/>
      <c r="S44" s="170"/>
      <c r="T44" s="170"/>
      <c r="U44" s="170"/>
    </row>
    <row r="45" spans="1:21" s="157" customFormat="1" ht="20.100000000000001" customHeight="1" x14ac:dyDescent="0.25">
      <c r="A45" s="155"/>
      <c r="B45" s="155"/>
      <c r="C45" s="231" t="s">
        <v>49</v>
      </c>
      <c r="D45" s="232"/>
      <c r="E45" s="155"/>
      <c r="F45" s="195" t="s">
        <v>50</v>
      </c>
      <c r="G45" s="196" t="s">
        <v>58</v>
      </c>
      <c r="H45" s="160" t="s">
        <v>103</v>
      </c>
      <c r="I45" s="155"/>
      <c r="J45" s="155"/>
      <c r="K45" s="155"/>
      <c r="L45" s="155"/>
      <c r="M45" s="155"/>
      <c r="N45" s="155"/>
      <c r="O45" s="155"/>
      <c r="P45" s="155"/>
      <c r="Q45" s="155"/>
      <c r="U45" s="155"/>
    </row>
    <row r="46" spans="1:21" s="157" customFormat="1" ht="20.100000000000001" customHeight="1" x14ac:dyDescent="0.25">
      <c r="A46" s="155"/>
      <c r="B46" s="155"/>
      <c r="C46" s="233">
        <f>'Grant Application+Certification'!C11</f>
        <v>0</v>
      </c>
      <c r="D46" s="234"/>
      <c r="E46" s="155"/>
      <c r="F46" s="199">
        <f>C14</f>
        <v>0</v>
      </c>
      <c r="G46" s="200">
        <f>D14</f>
        <v>0</v>
      </c>
      <c r="H46" s="201">
        <f>SUM(TBL_APP_LOANPOOL[GRANT_AMOUNT])</f>
        <v>0</v>
      </c>
      <c r="I46" s="155"/>
      <c r="J46" s="155"/>
      <c r="K46" s="155"/>
      <c r="L46" s="155"/>
      <c r="M46" s="155"/>
      <c r="N46" s="155"/>
      <c r="O46" s="155"/>
      <c r="P46" s="155"/>
      <c r="Q46" s="155"/>
      <c r="U46" s="155"/>
    </row>
    <row r="47" spans="1:21" s="157" customFormat="1" ht="20.100000000000001" customHeight="1" x14ac:dyDescent="0.25">
      <c r="A47" s="155"/>
      <c r="B47" s="155"/>
      <c r="C47" s="170"/>
      <c r="D47" s="155"/>
      <c r="E47" s="155"/>
      <c r="F47" s="155"/>
      <c r="G47" s="197"/>
      <c r="H47" s="197"/>
      <c r="I47" s="197"/>
      <c r="J47" s="197"/>
      <c r="K47" s="197"/>
      <c r="L47" s="197"/>
      <c r="M47" s="155"/>
      <c r="N47" s="155"/>
      <c r="O47" s="155"/>
      <c r="P47" s="155"/>
      <c r="Q47" s="155"/>
      <c r="U47" s="155"/>
    </row>
    <row r="48" spans="1:21" s="157" customFormat="1" ht="187.5" customHeight="1" x14ac:dyDescent="0.25">
      <c r="A48" s="155"/>
      <c r="B48" s="155"/>
      <c r="C48" s="229" t="s">
        <v>133</v>
      </c>
      <c r="D48" s="230"/>
      <c r="E48" s="230"/>
      <c r="F48" s="230"/>
      <c r="G48" s="230"/>
      <c r="H48" s="230"/>
      <c r="I48" s="230"/>
      <c r="J48" s="230"/>
      <c r="K48" s="230"/>
      <c r="L48" s="230"/>
      <c r="M48" s="230"/>
      <c r="N48" s="230"/>
      <c r="O48" s="230"/>
      <c r="P48" s="230"/>
      <c r="Q48" s="230"/>
      <c r="U48" s="155"/>
    </row>
    <row r="49" spans="1:21" s="157" customFormat="1" ht="36.75" customHeight="1" x14ac:dyDescent="0.25">
      <c r="A49" s="155"/>
      <c r="B49" s="155"/>
      <c r="C49" s="224" t="s">
        <v>114</v>
      </c>
      <c r="D49" s="224"/>
      <c r="E49" s="153"/>
      <c r="F49" s="224" t="s">
        <v>115</v>
      </c>
      <c r="G49" s="224"/>
      <c r="H49" s="154" t="s">
        <v>116</v>
      </c>
      <c r="I49" s="224" t="s">
        <v>117</v>
      </c>
      <c r="J49" s="224"/>
      <c r="K49" s="207" t="s">
        <v>134</v>
      </c>
      <c r="L49" s="154" t="s">
        <v>113</v>
      </c>
      <c r="M49" s="155"/>
      <c r="N49" s="155"/>
      <c r="O49" s="155"/>
      <c r="P49" s="155"/>
      <c r="Q49" s="155"/>
      <c r="U49" s="155"/>
    </row>
    <row r="50" spans="1:21" s="157" customFormat="1" ht="20.100000000000001" customHeight="1" x14ac:dyDescent="0.25">
      <c r="A50" s="155"/>
      <c r="B50" s="155"/>
      <c r="C50" s="209"/>
      <c r="D50" s="209"/>
      <c r="E50" s="205"/>
      <c r="F50" s="209"/>
      <c r="G50" s="209"/>
      <c r="H50" s="118"/>
      <c r="I50" s="223"/>
      <c r="J50" s="209"/>
      <c r="K50" s="206"/>
      <c r="L50" s="112"/>
      <c r="M50" s="155"/>
      <c r="N50" s="155"/>
      <c r="O50" s="155"/>
      <c r="P50" s="155"/>
      <c r="Q50" s="155"/>
      <c r="U50" s="155"/>
    </row>
    <row r="51" spans="1:21" s="157" customFormat="1" ht="20.100000000000001" customHeight="1" x14ac:dyDescent="0.25">
      <c r="A51" s="155"/>
      <c r="B51" s="155"/>
      <c r="C51" s="170"/>
      <c r="D51" s="155"/>
      <c r="E51" s="153"/>
      <c r="F51" s="155"/>
      <c r="G51" s="170"/>
      <c r="H51" s="170"/>
      <c r="I51" s="170"/>
      <c r="J51" s="170"/>
      <c r="L51" s="170"/>
      <c r="M51" s="155"/>
      <c r="N51" s="155"/>
      <c r="O51" s="155"/>
      <c r="P51" s="155"/>
      <c r="Q51" s="155"/>
      <c r="U51" s="155"/>
    </row>
    <row r="52" spans="1:21" s="157" customFormat="1" ht="36.75" customHeight="1" x14ac:dyDescent="0.25">
      <c r="A52" s="155"/>
      <c r="B52" s="155"/>
      <c r="C52" s="224" t="s">
        <v>114</v>
      </c>
      <c r="D52" s="224"/>
      <c r="E52" s="153"/>
      <c r="F52" s="224" t="s">
        <v>115</v>
      </c>
      <c r="G52" s="224"/>
      <c r="H52" s="154" t="s">
        <v>116</v>
      </c>
      <c r="I52" s="224" t="s">
        <v>117</v>
      </c>
      <c r="J52" s="224"/>
      <c r="K52" s="207" t="s">
        <v>135</v>
      </c>
      <c r="L52" s="154" t="s">
        <v>113</v>
      </c>
      <c r="M52" s="155"/>
      <c r="N52" s="155"/>
      <c r="O52" s="155"/>
      <c r="P52" s="155"/>
      <c r="Q52" s="155"/>
      <c r="U52" s="155"/>
    </row>
    <row r="53" spans="1:21" s="157" customFormat="1" ht="20.100000000000001" customHeight="1" x14ac:dyDescent="0.25">
      <c r="A53" s="155"/>
      <c r="B53" s="155"/>
      <c r="C53" s="209"/>
      <c r="D53" s="209"/>
      <c r="E53" s="205"/>
      <c r="F53" s="209"/>
      <c r="G53" s="209"/>
      <c r="H53" s="206"/>
      <c r="I53" s="223"/>
      <c r="J53" s="209"/>
      <c r="K53" s="206"/>
      <c r="L53" s="112"/>
      <c r="M53" s="155"/>
      <c r="N53" s="155"/>
      <c r="O53" s="155"/>
      <c r="P53" s="155"/>
      <c r="Q53" s="155"/>
      <c r="U53" s="155"/>
    </row>
    <row r="54" spans="1:21" s="155" customFormat="1" ht="39" customHeight="1" x14ac:dyDescent="0.25">
      <c r="C54" s="170"/>
    </row>
    <row r="55" spans="1:21" ht="20.100000000000001" customHeight="1" x14ac:dyDescent="0.2">
      <c r="C55" s="125"/>
      <c r="D55" s="124"/>
      <c r="E55" s="124"/>
      <c r="F55" s="124"/>
      <c r="G55" s="124"/>
      <c r="H55" s="124"/>
      <c r="I55" s="124"/>
      <c r="J55" s="124"/>
      <c r="K55" s="124"/>
      <c r="L55" s="124"/>
      <c r="M55" s="124"/>
      <c r="N55" s="124"/>
      <c r="O55" s="124"/>
      <c r="P55" s="124"/>
      <c r="Q55" s="124"/>
      <c r="R55" s="124"/>
      <c r="S55" s="124"/>
      <c r="T55" s="124"/>
      <c r="U55" s="124"/>
    </row>
    <row r="56" spans="1:21" ht="20.100000000000001" customHeight="1" x14ac:dyDescent="0.2">
      <c r="C56" s="125"/>
      <c r="D56" s="124"/>
      <c r="E56" s="124"/>
      <c r="F56" s="124"/>
      <c r="G56" s="124"/>
      <c r="H56" s="124"/>
      <c r="I56" s="124"/>
      <c r="J56" s="124"/>
      <c r="K56" s="124"/>
      <c r="L56" s="124"/>
      <c r="M56" s="124"/>
      <c r="N56" s="124"/>
      <c r="O56" s="124"/>
      <c r="P56" s="124"/>
      <c r="Q56" s="124"/>
      <c r="R56" s="124"/>
      <c r="S56" s="124"/>
      <c r="T56" s="124"/>
      <c r="U56" s="124"/>
    </row>
    <row r="57" spans="1:21" ht="20.100000000000001" customHeight="1" x14ac:dyDescent="0.2">
      <c r="C57" s="125"/>
      <c r="D57" s="124"/>
      <c r="E57" s="124"/>
      <c r="F57" s="124"/>
      <c r="G57" s="124"/>
      <c r="H57" s="124"/>
      <c r="I57" s="124"/>
      <c r="J57" s="124"/>
      <c r="K57" s="124"/>
      <c r="L57" s="124"/>
      <c r="M57" s="124"/>
      <c r="N57" s="124"/>
      <c r="O57" s="124"/>
      <c r="P57" s="124"/>
      <c r="Q57" s="124"/>
      <c r="R57" s="124"/>
      <c r="S57" s="124"/>
      <c r="T57" s="124"/>
      <c r="U57" s="124"/>
    </row>
    <row r="58" spans="1:21" ht="20.100000000000001" customHeight="1" x14ac:dyDescent="0.2">
      <c r="C58" s="125"/>
      <c r="D58" s="124"/>
      <c r="E58" s="124"/>
      <c r="F58" s="124"/>
      <c r="G58" s="124"/>
      <c r="H58" s="124"/>
      <c r="I58" s="124"/>
      <c r="J58" s="124"/>
      <c r="K58" s="124"/>
      <c r="L58" s="124"/>
      <c r="M58" s="124"/>
      <c r="N58" s="124"/>
      <c r="O58" s="124"/>
      <c r="P58" s="124"/>
      <c r="Q58" s="124"/>
      <c r="R58" s="124"/>
      <c r="S58" s="124"/>
      <c r="T58" s="124"/>
      <c r="U58" s="124"/>
    </row>
    <row r="59" spans="1:21" ht="20.100000000000001" customHeight="1" x14ac:dyDescent="0.2">
      <c r="C59" s="125"/>
      <c r="D59" s="124"/>
      <c r="E59" s="124"/>
      <c r="F59" s="124"/>
      <c r="G59" s="124"/>
      <c r="H59" s="124"/>
      <c r="I59" s="124"/>
      <c r="J59" s="124"/>
      <c r="K59" s="124"/>
      <c r="L59" s="124"/>
      <c r="M59" s="124"/>
      <c r="N59" s="124"/>
      <c r="O59" s="124"/>
      <c r="P59" s="124"/>
      <c r="Q59" s="124"/>
      <c r="R59" s="124"/>
      <c r="S59" s="124"/>
      <c r="T59" s="124"/>
      <c r="U59" s="124"/>
    </row>
    <row r="60" spans="1:21" ht="20.100000000000001" customHeight="1" x14ac:dyDescent="0.2">
      <c r="C60" s="125"/>
      <c r="D60" s="124"/>
      <c r="E60" s="124"/>
      <c r="F60" s="124"/>
      <c r="G60" s="124"/>
      <c r="H60" s="124"/>
      <c r="I60" s="124"/>
      <c r="J60" s="124"/>
      <c r="K60" s="124"/>
      <c r="L60" s="124"/>
      <c r="M60" s="124"/>
      <c r="N60" s="124"/>
      <c r="O60" s="124"/>
      <c r="P60" s="124"/>
      <c r="Q60" s="124"/>
      <c r="R60" s="124"/>
      <c r="S60" s="124"/>
      <c r="T60" s="124"/>
      <c r="U60" s="124"/>
    </row>
    <row r="61" spans="1:21" ht="20.100000000000001" customHeight="1" x14ac:dyDescent="0.2">
      <c r="C61" s="125"/>
      <c r="D61" s="124"/>
      <c r="E61" s="124"/>
      <c r="F61" s="124"/>
      <c r="G61" s="124"/>
      <c r="H61" s="124"/>
      <c r="I61" s="124"/>
      <c r="J61" s="124"/>
      <c r="K61" s="124"/>
      <c r="L61" s="124"/>
      <c r="M61" s="124"/>
      <c r="N61" s="124"/>
      <c r="O61" s="124"/>
      <c r="P61" s="124"/>
      <c r="Q61" s="124"/>
      <c r="R61" s="124"/>
      <c r="S61" s="124"/>
      <c r="T61" s="124"/>
      <c r="U61" s="124"/>
    </row>
    <row r="62" spans="1:21" ht="20.100000000000001" customHeight="1" x14ac:dyDescent="0.2">
      <c r="C62" s="125"/>
      <c r="D62" s="124"/>
      <c r="E62" s="124"/>
      <c r="F62" s="124"/>
      <c r="G62" s="124"/>
      <c r="H62" s="124"/>
      <c r="I62" s="124"/>
      <c r="J62" s="124"/>
      <c r="K62" s="124"/>
      <c r="L62" s="124"/>
      <c r="M62" s="124"/>
      <c r="N62" s="124"/>
      <c r="O62" s="124"/>
      <c r="P62" s="124"/>
      <c r="Q62" s="124"/>
      <c r="R62" s="124"/>
      <c r="S62" s="124"/>
      <c r="T62" s="124"/>
      <c r="U62" s="124"/>
    </row>
    <row r="63" spans="1:21" ht="20.100000000000001" customHeight="1" x14ac:dyDescent="0.2">
      <c r="C63" s="125"/>
      <c r="D63" s="124"/>
      <c r="E63" s="124"/>
      <c r="F63" s="124"/>
      <c r="G63" s="124"/>
      <c r="H63" s="124"/>
      <c r="I63" s="124"/>
      <c r="J63" s="124"/>
      <c r="K63" s="124"/>
      <c r="L63" s="124"/>
      <c r="M63" s="124"/>
      <c r="N63" s="124"/>
      <c r="O63" s="124"/>
      <c r="P63" s="124"/>
      <c r="Q63" s="124"/>
      <c r="R63" s="124"/>
      <c r="S63" s="124"/>
      <c r="T63" s="124"/>
      <c r="U63" s="124"/>
    </row>
    <row r="64" spans="1:21" ht="20.100000000000001" customHeight="1" x14ac:dyDescent="0.2">
      <c r="C64" s="125"/>
      <c r="D64" s="124"/>
      <c r="E64" s="124"/>
      <c r="F64" s="124"/>
      <c r="G64" s="124"/>
      <c r="H64" s="124"/>
      <c r="I64" s="124"/>
      <c r="J64" s="124"/>
      <c r="K64" s="124"/>
      <c r="L64" s="124"/>
      <c r="M64" s="124"/>
      <c r="N64" s="124"/>
      <c r="O64" s="124"/>
      <c r="P64" s="124"/>
      <c r="Q64" s="124"/>
      <c r="R64" s="124"/>
      <c r="S64" s="124"/>
      <c r="T64" s="124"/>
      <c r="U64" s="124"/>
    </row>
    <row r="65" spans="3:21" ht="20.100000000000001" customHeight="1" x14ac:dyDescent="0.2">
      <c r="C65" s="125"/>
      <c r="D65" s="124"/>
      <c r="E65" s="124"/>
      <c r="F65" s="124"/>
      <c r="G65" s="124"/>
      <c r="H65" s="124"/>
      <c r="I65" s="124"/>
      <c r="J65" s="124"/>
      <c r="K65" s="124"/>
      <c r="L65" s="124"/>
      <c r="M65" s="124"/>
      <c r="N65" s="124"/>
      <c r="O65" s="124"/>
      <c r="P65" s="124"/>
      <c r="Q65" s="124"/>
      <c r="R65" s="124"/>
      <c r="S65" s="124"/>
      <c r="T65" s="124"/>
      <c r="U65" s="124"/>
    </row>
  </sheetData>
  <sheetProtection algorithmName="SHA-512" hashValue="+LKwfa+n7qaayjrA0Bkb8dMjtMzNzJLKxRVBGxz9oqjfVTUw2Zr1YeakMqTfoD1P8RrnX2IJgZzOnSt113Hfgg==" saltValue="q/ZzGUl+IHZ0ksjeVEPFgA==" spinCount="100000" sheet="1" selectLockedCells="1"/>
  <dataConsolidate/>
  <mergeCells count="41">
    <mergeCell ref="I50:J50"/>
    <mergeCell ref="I52:J52"/>
    <mergeCell ref="C16:F16"/>
    <mergeCell ref="I53:J53"/>
    <mergeCell ref="C43:Q43"/>
    <mergeCell ref="C48:Q48"/>
    <mergeCell ref="C49:D49"/>
    <mergeCell ref="F49:G49"/>
    <mergeCell ref="I49:J49"/>
    <mergeCell ref="C45:D45"/>
    <mergeCell ref="C46:D46"/>
    <mergeCell ref="C50:D50"/>
    <mergeCell ref="C52:D52"/>
    <mergeCell ref="C53:D53"/>
    <mergeCell ref="F50:G50"/>
    <mergeCell ref="F52:G52"/>
    <mergeCell ref="A17:A18"/>
    <mergeCell ref="G16:L16"/>
    <mergeCell ref="F17:F18"/>
    <mergeCell ref="E17:E18"/>
    <mergeCell ref="C17:C18"/>
    <mergeCell ref="D17:D18"/>
    <mergeCell ref="G17:G18"/>
    <mergeCell ref="J17:J18"/>
    <mergeCell ref="H17:H18"/>
    <mergeCell ref="F53:G53"/>
    <mergeCell ref="C4:Q4"/>
    <mergeCell ref="R19:T19"/>
    <mergeCell ref="M17:M18"/>
    <mergeCell ref="I17:I18"/>
    <mergeCell ref="K17:K18"/>
    <mergeCell ref="L17:L18"/>
    <mergeCell ref="N17:N18"/>
    <mergeCell ref="O17:O18"/>
    <mergeCell ref="P17:P18"/>
    <mergeCell ref="Q17:Q18"/>
    <mergeCell ref="C10:D10"/>
    <mergeCell ref="C6:Q6"/>
    <mergeCell ref="C7:Q7"/>
    <mergeCell ref="C11:D11"/>
    <mergeCell ref="M16:Q16"/>
  </mergeCells>
  <phoneticPr fontId="18" type="noConversion"/>
  <conditionalFormatting sqref="C19 A20:B20">
    <cfRule type="iconSet" priority="18">
      <iconSet iconSet="3Signs" showValue="0">
        <cfvo type="percent" val="0"/>
        <cfvo type="num" val="0"/>
        <cfvo type="num" val="1"/>
      </iconSet>
    </cfRule>
  </conditionalFormatting>
  <conditionalFormatting sqref="L21:L40">
    <cfRule type="expression" dxfId="38" priority="15">
      <formula>AND(K21&lt;&gt;"Other",L21&lt;&gt;"")</formula>
    </cfRule>
    <cfRule type="expression" dxfId="37" priority="16">
      <formula>(K21&lt;&gt;"Other")</formula>
    </cfRule>
  </conditionalFormatting>
  <conditionalFormatting sqref="I14:J14 K10">
    <cfRule type="cellIs" dxfId="36" priority="13" operator="equal">
      <formula>"Yes"</formula>
    </cfRule>
    <cfRule type="cellIs" dxfId="35" priority="17" operator="equal">
      <formula>"No"</formula>
    </cfRule>
  </conditionalFormatting>
  <conditionalFormatting sqref="O21:O40">
    <cfRule type="expression" dxfId="34" priority="27">
      <formula>#REF!&lt;&gt;""</formula>
    </cfRule>
  </conditionalFormatting>
  <conditionalFormatting sqref="I14:J14">
    <cfRule type="cellIs" dxfId="33" priority="5" operator="equal">
      <formula>0</formula>
    </cfRule>
    <cfRule type="cellIs" dxfId="32" priority="7" operator="equal">
      <formula>10</formula>
    </cfRule>
  </conditionalFormatting>
  <conditionalFormatting sqref="C21:C40">
    <cfRule type="iconSet" priority="30">
      <iconSet>
        <cfvo type="percent" val="0"/>
        <cfvo type="num" val="10"/>
        <cfvo type="num" val="11"/>
      </iconSet>
    </cfRule>
  </conditionalFormatting>
  <conditionalFormatting sqref="G14">
    <cfRule type="iconSet" priority="1">
      <iconSet iconSet="3Symbols">
        <cfvo type="percent" val="0"/>
        <cfvo type="percent" val="33"/>
        <cfvo type="percent" val="67"/>
      </iconSet>
    </cfRule>
  </conditionalFormatting>
  <dataValidations count="6">
    <dataValidation type="textLength" operator="lessThanOrEqual" allowBlank="1" showInputMessage="1" showErrorMessage="1" error="Text length must not exceed 50 characters." sqref="L21:N40" xr:uid="{12A047CD-37EB-409B-8F04-E4D581374D44}">
      <formula1>50</formula1>
    </dataValidation>
    <dataValidation type="whole" allowBlank="1" showInputMessage="1" showErrorMessage="1" sqref="P21:P40" xr:uid="{B4CAFAA0-236E-4AA4-AAA4-C6B3E8D775F3}">
      <formula1>1</formula1>
      <formula2>99999</formula2>
    </dataValidation>
    <dataValidation type="decimal" allowBlank="1" showInputMessage="1" showErrorMessage="1" sqref="J40" xr:uid="{71410B02-6087-4805-8B8B-827135B95326}">
      <formula1>2499</formula1>
      <formula2>10000</formula2>
    </dataValidation>
    <dataValidation type="date" operator="greaterThan" allowBlank="1" showInputMessage="1" showErrorMessage="1" sqref="R41:R42 L49 L52" xr:uid="{DD19430F-5F88-484B-A5C2-D90EC9D8BFCF}">
      <formula1>43101</formula1>
    </dataValidation>
    <dataValidation type="date" operator="greaterThanOrEqual" allowBlank="1" showInputMessage="1" showErrorMessage="1" sqref="L50 L53" xr:uid="{6826D819-339D-4880-A930-2247C3EFE73E}">
      <formula1>43178</formula1>
    </dataValidation>
    <dataValidation type="whole" allowBlank="1" showInputMessage="1" showErrorMessage="1" sqref="J21:J39" xr:uid="{499C4509-5EC9-4DCF-95D1-713F2CE6DC65}">
      <formula1>2499</formula1>
      <formula2>10000</formula2>
    </dataValidation>
  </dataValidations>
  <hyperlinks>
    <hyperlink ref="H14" location="'Grant Application+Certification'!C50" display="Certification" xr:uid="{77ADFDE8-468B-4575-94D0-6CE9F56A0F63}"/>
  </hyperlinks>
  <pageMargins left="0.25" right="0.25" top="0.75" bottom="0.75" header="0.3" footer="0.3"/>
  <pageSetup paperSize="5" scale="38" orientation="landscape"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3" operator="equal" id="{8A220118-C780-4EE8-B18D-5D2710B78386}">
            <xm:f>'Program Summary &amp; Cert '!$I$33</xm:f>
            <x14:dxf>
              <font>
                <color rgb="FF006100"/>
              </font>
              <fill>
                <patternFill>
                  <bgColor rgb="FFC6EFCE"/>
                </patternFill>
              </fill>
            </x14:dxf>
          </x14:cfRule>
          <xm:sqref>I14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errorTitle="In District" error="Eligible Businesses must be located within NY, NJ, PR or USVI" xr:uid="{8D8354BC-659E-4377-A09C-4EEB342006B9}">
          <x14:formula1>
            <xm:f>dropdowns!$D$3:$D$6</xm:f>
          </x14:formula1>
          <xm:sqref>O21:O40</xm:sqref>
        </x14:dataValidation>
        <x14:dataValidation type="list" allowBlank="1" showInputMessage="1" showErrorMessage="1" xr:uid="{A5DBB0CF-1041-405A-A0E2-26F458AFDEEA}">
          <x14:formula1>
            <xm:f>dropdowns!$A$3:$A$4</xm:f>
          </x14:formula1>
          <xm:sqref>G21:G40</xm:sqref>
        </x14:dataValidation>
        <x14:dataValidation type="list" allowBlank="1" showInputMessage="1" showErrorMessage="1" xr:uid="{A094AB18-1A06-47C3-9FEE-1469DD9625B0}">
          <x14:formula1>
            <xm:f>dropdowns!$C$3:$C$18</xm:f>
          </x14:formula1>
          <xm:sqref>K21:K40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2ADB1-E1B7-4C12-9A52-EE7A73463FDB}">
  <sheetPr codeName="Sheet2">
    <pageSetUpPr fitToPage="1"/>
  </sheetPr>
  <dimension ref="A1:N46"/>
  <sheetViews>
    <sheetView zoomScaleNormal="100" workbookViewId="0">
      <selection activeCell="B5" sqref="B5:P12"/>
    </sheetView>
  </sheetViews>
  <sheetFormatPr defaultColWidth="0" defaultRowHeight="0" customHeight="1" zeroHeight="1" x14ac:dyDescent="0.25"/>
  <cols>
    <col min="1" max="1" width="1.5703125" style="31" customWidth="1"/>
    <col min="2" max="2" width="3.85546875" style="72" customWidth="1"/>
    <col min="3" max="3" width="14" style="55" customWidth="1"/>
    <col min="4" max="4" width="15.5703125" style="55" customWidth="1"/>
    <col min="5" max="5" width="6.42578125" style="55" customWidth="1"/>
    <col min="6" max="6" width="5" style="43" customWidth="1"/>
    <col min="7" max="7" width="46.140625" style="55" customWidth="1"/>
    <col min="8" max="8" width="5.28515625" style="43" customWidth="1"/>
    <col min="9" max="9" width="17.5703125" style="43" customWidth="1"/>
    <col min="10" max="14" width="20.140625" style="31" customWidth="1"/>
    <col min="15" max="16377" width="20.140625" style="16" customWidth="1"/>
    <col min="16378" max="16378" width="14.28515625" style="16" customWidth="1"/>
    <col min="16379" max="16379" width="13.7109375" style="16" customWidth="1"/>
    <col min="16380" max="16380" width="12.42578125" style="16" customWidth="1"/>
    <col min="16381" max="16381" width="7.5703125" style="16" customWidth="1"/>
    <col min="16382" max="16382" width="18.5703125" style="16" customWidth="1"/>
    <col min="16383" max="16383" width="6.5703125" style="16" customWidth="1"/>
    <col min="16384" max="16384" width="12" style="16" customWidth="1"/>
  </cols>
  <sheetData>
    <row r="1" spans="1:14" ht="15" x14ac:dyDescent="0.25">
      <c r="A1" s="25"/>
      <c r="B1" s="65"/>
      <c r="C1" s="25"/>
      <c r="D1" s="25"/>
      <c r="E1" s="25"/>
      <c r="F1" s="25"/>
      <c r="G1" s="25"/>
    </row>
    <row r="2" spans="1:14" ht="15" x14ac:dyDescent="0.25">
      <c r="A2" s="25"/>
      <c r="B2" s="65"/>
      <c r="C2" s="25"/>
      <c r="D2" s="25"/>
      <c r="E2" s="25"/>
      <c r="F2" s="25"/>
      <c r="G2" s="25"/>
    </row>
    <row r="3" spans="1:14" ht="15" x14ac:dyDescent="0.25">
      <c r="A3" s="25"/>
      <c r="B3" s="65"/>
      <c r="C3" s="25"/>
      <c r="D3" s="25"/>
      <c r="E3" s="25"/>
      <c r="F3" s="25"/>
      <c r="G3" s="25"/>
    </row>
    <row r="4" spans="1:14" ht="15" x14ac:dyDescent="0.25">
      <c r="A4" s="25"/>
      <c r="B4" s="65"/>
      <c r="C4" s="25"/>
      <c r="D4" s="25"/>
      <c r="E4" s="25"/>
      <c r="F4" s="25"/>
      <c r="G4" s="25"/>
    </row>
    <row r="5" spans="1:14" ht="15.75" x14ac:dyDescent="0.25">
      <c r="A5" s="25"/>
      <c r="B5" s="244" t="s">
        <v>57</v>
      </c>
      <c r="C5" s="244"/>
      <c r="D5" s="244"/>
      <c r="E5" s="244"/>
      <c r="F5" s="244"/>
      <c r="G5" s="244"/>
    </row>
    <row r="6" spans="1:14" s="17" customFormat="1" ht="37.5" customHeight="1" x14ac:dyDescent="0.25">
      <c r="A6" s="26"/>
      <c r="B6" s="66"/>
      <c r="C6" s="251" t="s">
        <v>91</v>
      </c>
      <c r="D6" s="251"/>
      <c r="E6" s="251"/>
      <c r="F6" s="251"/>
      <c r="G6" s="251"/>
      <c r="H6" s="44"/>
      <c r="I6" s="44"/>
      <c r="J6" s="51"/>
      <c r="K6" s="51"/>
      <c r="L6" s="51"/>
      <c r="M6" s="51"/>
      <c r="N6" s="51"/>
    </row>
    <row r="7" spans="1:14" s="18" customFormat="1" ht="5.25" customHeight="1" x14ac:dyDescent="0.25">
      <c r="A7" s="27"/>
      <c r="B7" s="67"/>
      <c r="C7" s="34"/>
      <c r="D7" s="34"/>
      <c r="E7" s="34"/>
      <c r="F7" s="34"/>
      <c r="G7" s="27"/>
      <c r="H7" s="45"/>
      <c r="I7" s="45"/>
      <c r="J7" s="52"/>
      <c r="K7" s="52"/>
      <c r="L7" s="52"/>
      <c r="M7" s="52"/>
      <c r="N7" s="52"/>
    </row>
    <row r="8" spans="1:14" s="19" customFormat="1" ht="33.75" customHeight="1" x14ac:dyDescent="0.25">
      <c r="A8" s="28"/>
      <c r="B8" s="68"/>
      <c r="C8" s="252" t="s">
        <v>48</v>
      </c>
      <c r="D8" s="252"/>
      <c r="E8" s="252"/>
      <c r="F8" s="252"/>
      <c r="G8" s="252"/>
      <c r="H8" s="46"/>
      <c r="I8" s="46"/>
      <c r="J8" s="53"/>
      <c r="K8" s="53"/>
      <c r="L8" s="53"/>
      <c r="M8" s="53"/>
      <c r="N8" s="53"/>
    </row>
    <row r="9" spans="1:14" ht="15" x14ac:dyDescent="0.25">
      <c r="A9" s="25"/>
      <c r="B9" s="65"/>
      <c r="C9" s="25"/>
      <c r="D9" s="25"/>
      <c r="E9" s="25"/>
      <c r="F9" s="25"/>
      <c r="G9" s="25"/>
    </row>
    <row r="10" spans="1:14" s="20" customFormat="1" ht="15" x14ac:dyDescent="0.25">
      <c r="A10" s="29"/>
      <c r="B10" s="69"/>
      <c r="C10" s="245" t="s">
        <v>49</v>
      </c>
      <c r="D10" s="246"/>
      <c r="E10" s="247"/>
      <c r="F10" s="32"/>
      <c r="G10" s="29"/>
      <c r="H10" s="47"/>
      <c r="I10" s="47"/>
      <c r="J10" s="54"/>
      <c r="K10" s="54"/>
      <c r="L10" s="54"/>
      <c r="M10" s="54"/>
      <c r="N10" s="54"/>
    </row>
    <row r="11" spans="1:14" s="21" customFormat="1" ht="15.75" x14ac:dyDescent="0.25">
      <c r="A11" s="30"/>
      <c r="B11" s="70"/>
      <c r="C11" s="248">
        <f>'Grant Application+Certification'!C11</f>
        <v>0</v>
      </c>
      <c r="D11" s="249"/>
      <c r="E11" s="250"/>
      <c r="F11" s="30"/>
      <c r="G11" s="30"/>
      <c r="H11" s="48"/>
      <c r="I11" s="48"/>
      <c r="J11" s="35"/>
      <c r="K11" s="35"/>
      <c r="L11" s="35"/>
      <c r="M11" s="35"/>
      <c r="N11" s="35"/>
    </row>
    <row r="12" spans="1:14" ht="15" x14ac:dyDescent="0.25">
      <c r="A12" s="25"/>
      <c r="B12" s="65"/>
      <c r="C12" s="33"/>
      <c r="D12" s="33"/>
      <c r="E12" s="33"/>
      <c r="F12" s="33"/>
      <c r="G12" s="25"/>
    </row>
    <row r="13" spans="1:14" ht="15" x14ac:dyDescent="0.25">
      <c r="A13" s="25"/>
      <c r="B13" s="73"/>
      <c r="C13" s="253" t="s">
        <v>79</v>
      </c>
      <c r="D13" s="253"/>
      <c r="E13" s="253"/>
      <c r="F13" s="253"/>
      <c r="G13" s="254"/>
    </row>
    <row r="14" spans="1:14" ht="15" x14ac:dyDescent="0.25">
      <c r="A14" s="25"/>
      <c r="B14" s="65"/>
      <c r="C14" s="243"/>
      <c r="D14" s="243"/>
      <c r="E14" s="243"/>
      <c r="F14" s="243"/>
      <c r="G14" s="243"/>
    </row>
    <row r="15" spans="1:14" s="31" customFormat="1" ht="8.25" customHeight="1" x14ac:dyDescent="0.25">
      <c r="A15" s="25"/>
      <c r="B15" s="71"/>
      <c r="C15" s="64"/>
      <c r="D15" s="64"/>
      <c r="E15" s="64"/>
      <c r="F15" s="64"/>
      <c r="G15" s="64"/>
      <c r="H15" s="43"/>
      <c r="I15" s="43"/>
    </row>
    <row r="16" spans="1:14" ht="15" x14ac:dyDescent="0.25">
      <c r="A16" s="25"/>
      <c r="B16" s="65"/>
      <c r="C16" s="86" t="s">
        <v>50</v>
      </c>
      <c r="D16" s="88" t="s">
        <v>58</v>
      </c>
      <c r="E16" s="84"/>
      <c r="F16" s="31"/>
      <c r="G16" s="23" t="s">
        <v>51</v>
      </c>
    </row>
    <row r="17" spans="1:14" s="21" customFormat="1" ht="15.75" x14ac:dyDescent="0.25">
      <c r="A17" s="30"/>
      <c r="B17" s="70"/>
      <c r="C17" s="87">
        <f>SUMIF(TBL_APP_LOANPOOL[QUALIFICATION_TYPE],dropdowns!A3,TBL_APP_LOANPOOL[GRANT_AMOUNT])</f>
        <v>0</v>
      </c>
      <c r="D17" s="89">
        <f>SUMIF(TBL_APP_LOANPOOL[QUALIFICATION_TYPE],dropdowns!A4,TBL_APP_LOANPOOL[GRANT_AMOUNT])</f>
        <v>0</v>
      </c>
      <c r="E17" s="85"/>
      <c r="F17" s="35"/>
      <c r="G17" s="24">
        <f>SUM(C17:E17)</f>
        <v>0</v>
      </c>
      <c r="H17" s="48"/>
      <c r="I17" s="48"/>
      <c r="J17" s="35"/>
      <c r="K17" s="35"/>
      <c r="L17" s="35"/>
      <c r="M17" s="35"/>
      <c r="N17" s="35"/>
    </row>
    <row r="18" spans="1:14" ht="15" x14ac:dyDescent="0.25">
      <c r="A18" s="25"/>
      <c r="B18" s="65"/>
      <c r="C18" s="25"/>
      <c r="D18" s="25"/>
      <c r="E18" s="25"/>
      <c r="F18" s="25"/>
      <c r="G18" s="25"/>
    </row>
    <row r="19" spans="1:14" ht="231.75" customHeight="1" x14ac:dyDescent="0.25">
      <c r="A19" s="25"/>
      <c r="B19" s="65"/>
      <c r="C19" s="240" t="s">
        <v>92</v>
      </c>
      <c r="D19" s="240"/>
      <c r="E19" s="240"/>
      <c r="F19" s="240"/>
      <c r="G19" s="240"/>
    </row>
    <row r="20" spans="1:14" ht="10.5" customHeight="1" x14ac:dyDescent="0.25">
      <c r="A20" s="25"/>
      <c r="B20" s="65"/>
      <c r="C20" s="59"/>
      <c r="D20" s="59"/>
      <c r="E20" s="59"/>
      <c r="F20" s="59"/>
      <c r="G20" s="60"/>
    </row>
    <row r="21" spans="1:14" s="21" customFormat="1" ht="15.75" x14ac:dyDescent="0.25">
      <c r="A21" s="30"/>
      <c r="B21" s="70"/>
      <c r="C21" s="237" t="s">
        <v>83</v>
      </c>
      <c r="D21" s="237"/>
      <c r="E21" s="237"/>
      <c r="F21" s="40"/>
      <c r="G21" s="80" t="s">
        <v>72</v>
      </c>
      <c r="H21" s="49"/>
      <c r="I21" s="49"/>
      <c r="J21" s="35"/>
      <c r="K21" s="35"/>
      <c r="L21" s="35"/>
      <c r="M21" s="35"/>
      <c r="N21" s="35"/>
    </row>
    <row r="22" spans="1:14" ht="15" x14ac:dyDescent="0.25">
      <c r="A22" s="25"/>
      <c r="B22" s="65" t="s">
        <v>80</v>
      </c>
      <c r="C22" s="238" t="s">
        <v>52</v>
      </c>
      <c r="D22" s="238"/>
      <c r="E22" s="238"/>
      <c r="F22" s="41"/>
      <c r="G22" s="39" t="s">
        <v>53</v>
      </c>
      <c r="H22" s="50"/>
      <c r="I22" s="50"/>
    </row>
    <row r="23" spans="1:14" ht="15" x14ac:dyDescent="0.25">
      <c r="A23" s="25"/>
      <c r="B23" s="65"/>
      <c r="C23" s="25"/>
      <c r="D23" s="25"/>
      <c r="E23" s="25"/>
      <c r="F23" s="42"/>
      <c r="G23" s="25"/>
      <c r="H23" s="42"/>
      <c r="I23" s="42"/>
    </row>
    <row r="24" spans="1:14" s="21" customFormat="1" ht="15.75" x14ac:dyDescent="0.25">
      <c r="A24" s="30"/>
      <c r="B24" s="70"/>
      <c r="C24" s="237" t="s">
        <v>84</v>
      </c>
      <c r="D24" s="237"/>
      <c r="E24" s="237"/>
      <c r="F24" s="40"/>
      <c r="G24" s="22" t="s">
        <v>84</v>
      </c>
      <c r="H24" s="49"/>
      <c r="I24" s="49"/>
      <c r="J24" s="35"/>
      <c r="K24" s="35"/>
      <c r="L24" s="35"/>
      <c r="M24" s="35"/>
      <c r="N24" s="35"/>
    </row>
    <row r="25" spans="1:14" ht="15" x14ac:dyDescent="0.25">
      <c r="A25" s="25"/>
      <c r="B25" s="65"/>
      <c r="C25" s="241" t="s">
        <v>54</v>
      </c>
      <c r="D25" s="241"/>
      <c r="E25" s="241"/>
      <c r="F25" s="41"/>
      <c r="G25" s="39" t="s">
        <v>55</v>
      </c>
      <c r="H25" s="50"/>
      <c r="I25" s="76"/>
    </row>
    <row r="26" spans="1:14" ht="15" x14ac:dyDescent="0.25">
      <c r="A26" s="25"/>
      <c r="B26" s="65"/>
      <c r="C26" s="25"/>
      <c r="D26" s="25"/>
      <c r="E26" s="25"/>
      <c r="F26" s="42"/>
      <c r="G26" s="25"/>
      <c r="H26" s="42"/>
      <c r="I26" s="77"/>
    </row>
    <row r="27" spans="1:14" ht="15.75" x14ac:dyDescent="0.25">
      <c r="A27" s="25"/>
      <c r="B27" s="65"/>
      <c r="C27" s="242">
        <v>45186</v>
      </c>
      <c r="D27" s="237"/>
      <c r="E27" s="237"/>
      <c r="F27" s="25"/>
      <c r="G27" s="25"/>
      <c r="I27" s="81">
        <v>10</v>
      </c>
    </row>
    <row r="28" spans="1:14" ht="15" x14ac:dyDescent="0.25">
      <c r="A28" s="25"/>
      <c r="B28" s="65"/>
      <c r="C28" s="238" t="s">
        <v>56</v>
      </c>
      <c r="D28" s="238"/>
      <c r="E28" s="238"/>
      <c r="F28" s="25"/>
      <c r="G28" s="25"/>
      <c r="I28" s="78"/>
    </row>
    <row r="29" spans="1:14" ht="15" x14ac:dyDescent="0.25">
      <c r="A29" s="25"/>
      <c r="B29" s="65"/>
      <c r="C29" s="36"/>
      <c r="D29" s="36"/>
      <c r="E29" s="36"/>
      <c r="F29" s="37"/>
      <c r="G29" s="38"/>
      <c r="I29" s="78"/>
    </row>
    <row r="30" spans="1:14" s="21" customFormat="1" ht="15.75" x14ac:dyDescent="0.25">
      <c r="A30" s="30"/>
      <c r="B30" s="70"/>
      <c r="C30" s="237" t="s">
        <v>85</v>
      </c>
      <c r="D30" s="237"/>
      <c r="E30" s="237"/>
      <c r="F30" s="40"/>
      <c r="G30" s="22"/>
      <c r="H30" s="49"/>
      <c r="I30" s="79"/>
      <c r="J30" s="35"/>
      <c r="K30" s="35"/>
      <c r="L30" s="35"/>
      <c r="M30" s="35"/>
      <c r="N30" s="35"/>
    </row>
    <row r="31" spans="1:14" ht="15" x14ac:dyDescent="0.25">
      <c r="A31" s="25"/>
      <c r="B31" s="65" t="s">
        <v>81</v>
      </c>
      <c r="C31" s="238" t="s">
        <v>52</v>
      </c>
      <c r="D31" s="238"/>
      <c r="E31" s="238"/>
      <c r="F31" s="41"/>
      <c r="G31" s="39" t="s">
        <v>53</v>
      </c>
      <c r="H31" s="50"/>
      <c r="I31" s="76"/>
    </row>
    <row r="32" spans="1:14" ht="15" x14ac:dyDescent="0.25">
      <c r="A32" s="25"/>
      <c r="B32" s="65"/>
      <c r="C32" s="25"/>
      <c r="D32" s="25"/>
      <c r="E32" s="25"/>
      <c r="F32" s="42"/>
      <c r="G32" s="25"/>
      <c r="H32" s="42"/>
      <c r="I32" s="77"/>
    </row>
    <row r="33" spans="1:14" s="21" customFormat="1" ht="15.75" x14ac:dyDescent="0.25">
      <c r="A33" s="30"/>
      <c r="B33" s="70"/>
      <c r="C33" s="237" t="s">
        <v>86</v>
      </c>
      <c r="D33" s="237"/>
      <c r="E33" s="237"/>
      <c r="F33" s="40"/>
      <c r="G33" s="22" t="s">
        <v>86</v>
      </c>
      <c r="H33" s="49"/>
      <c r="I33" s="79"/>
      <c r="J33" s="35"/>
      <c r="K33" s="35"/>
      <c r="L33" s="35"/>
      <c r="M33" s="35"/>
      <c r="N33" s="35"/>
    </row>
    <row r="34" spans="1:14" ht="15" x14ac:dyDescent="0.25">
      <c r="A34" s="25"/>
      <c r="B34" s="65"/>
      <c r="C34" s="241" t="s">
        <v>54</v>
      </c>
      <c r="D34" s="241"/>
      <c r="E34" s="241"/>
      <c r="F34" s="41"/>
      <c r="G34" s="39" t="s">
        <v>55</v>
      </c>
      <c r="H34" s="50"/>
      <c r="I34" s="76"/>
    </row>
    <row r="35" spans="1:14" ht="15" x14ac:dyDescent="0.25">
      <c r="A35" s="25"/>
      <c r="B35" s="65"/>
      <c r="C35" s="25"/>
      <c r="D35" s="25"/>
      <c r="E35" s="25"/>
      <c r="F35" s="42"/>
      <c r="G35" s="25"/>
      <c r="H35" s="42"/>
      <c r="I35" s="77">
        <f>COUNTA(C21,G21,C24,G24,C27,C30,C33,C36,G30,G33)</f>
        <v>9</v>
      </c>
    </row>
    <row r="36" spans="1:14" ht="15.75" x14ac:dyDescent="0.25">
      <c r="A36" s="25"/>
      <c r="B36" s="65"/>
      <c r="C36" s="237" t="s">
        <v>86</v>
      </c>
      <c r="D36" s="237"/>
      <c r="E36" s="237"/>
      <c r="F36" s="25"/>
      <c r="G36" s="25"/>
      <c r="I36" s="78"/>
    </row>
    <row r="37" spans="1:14" ht="15" x14ac:dyDescent="0.25">
      <c r="A37" s="25"/>
      <c r="B37" s="65"/>
      <c r="C37" s="238" t="s">
        <v>56</v>
      </c>
      <c r="D37" s="238"/>
      <c r="E37" s="238"/>
      <c r="F37" s="25"/>
      <c r="G37" s="25"/>
      <c r="I37" s="78"/>
    </row>
    <row r="38" spans="1:14" ht="15.75" x14ac:dyDescent="0.25">
      <c r="C38" s="239"/>
      <c r="D38" s="239"/>
      <c r="E38" s="239"/>
      <c r="F38" s="40"/>
      <c r="G38" s="49"/>
      <c r="I38" s="78"/>
    </row>
    <row r="40" spans="1:14" ht="0" hidden="1" customHeight="1" x14ac:dyDescent="0.25">
      <c r="C40" s="236" t="s">
        <v>52</v>
      </c>
      <c r="D40" s="236"/>
      <c r="E40" s="236"/>
      <c r="F40" s="41"/>
      <c r="G40" s="57" t="s">
        <v>53</v>
      </c>
    </row>
    <row r="41" spans="1:14" ht="0" hidden="1" customHeight="1" x14ac:dyDescent="0.25">
      <c r="C41" s="56"/>
      <c r="D41" s="56"/>
      <c r="E41" s="56"/>
      <c r="F41" s="42"/>
      <c r="G41" s="56"/>
    </row>
    <row r="42" spans="1:14" ht="0" hidden="1" customHeight="1" x14ac:dyDescent="0.25">
      <c r="C42" s="235"/>
      <c r="D42" s="235"/>
      <c r="E42" s="235"/>
      <c r="F42" s="40"/>
      <c r="G42" s="58"/>
    </row>
    <row r="43" spans="1:14" ht="0" hidden="1" customHeight="1" x14ac:dyDescent="0.25">
      <c r="C43" s="236" t="s">
        <v>54</v>
      </c>
      <c r="D43" s="236"/>
      <c r="E43" s="236"/>
      <c r="F43" s="41"/>
      <c r="G43" s="57" t="s">
        <v>55</v>
      </c>
    </row>
    <row r="44" spans="1:14" ht="0" hidden="1" customHeight="1" x14ac:dyDescent="0.25">
      <c r="C44" s="56"/>
      <c r="D44" s="56"/>
      <c r="E44" s="56"/>
      <c r="F44" s="42"/>
      <c r="G44" s="56"/>
    </row>
    <row r="45" spans="1:14" ht="0" hidden="1" customHeight="1" x14ac:dyDescent="0.25">
      <c r="C45" s="235"/>
      <c r="D45" s="235"/>
      <c r="E45" s="235"/>
      <c r="F45" s="42"/>
      <c r="G45" s="56"/>
    </row>
    <row r="46" spans="1:14" ht="0" hidden="1" customHeight="1" x14ac:dyDescent="0.25">
      <c r="C46" s="236" t="s">
        <v>56</v>
      </c>
      <c r="D46" s="236"/>
      <c r="E46" s="236"/>
      <c r="F46" s="42"/>
      <c r="G46" s="56"/>
    </row>
  </sheetData>
  <mergeCells count="26">
    <mergeCell ref="C14:G14"/>
    <mergeCell ref="B5:G5"/>
    <mergeCell ref="C10:E10"/>
    <mergeCell ref="C11:E11"/>
    <mergeCell ref="C6:G6"/>
    <mergeCell ref="C8:G8"/>
    <mergeCell ref="C13:G13"/>
    <mergeCell ref="C19:G19"/>
    <mergeCell ref="C31:E31"/>
    <mergeCell ref="C33:E33"/>
    <mergeCell ref="C34:E34"/>
    <mergeCell ref="C30:E30"/>
    <mergeCell ref="C21:E21"/>
    <mergeCell ref="C22:E22"/>
    <mergeCell ref="C24:E24"/>
    <mergeCell ref="C25:E25"/>
    <mergeCell ref="C27:E27"/>
    <mergeCell ref="C28:E28"/>
    <mergeCell ref="C42:E42"/>
    <mergeCell ref="C43:E43"/>
    <mergeCell ref="C45:E45"/>
    <mergeCell ref="C46:E46"/>
    <mergeCell ref="C36:E36"/>
    <mergeCell ref="C37:E37"/>
    <mergeCell ref="C38:E38"/>
    <mergeCell ref="C40:E40"/>
  </mergeCells>
  <conditionalFormatting sqref="G17">
    <cfRule type="expression" dxfId="7" priority="3">
      <formula>$G$17&gt;100000</formula>
    </cfRule>
    <cfRule type="cellIs" dxfId="6" priority="4" operator="greaterThan">
      <formula>100000</formula>
    </cfRule>
  </conditionalFormatting>
  <conditionalFormatting sqref="I35">
    <cfRule type="cellIs" dxfId="5" priority="1" operator="equal">
      <formula>0</formula>
    </cfRule>
    <cfRule type="cellIs" dxfId="4" priority="2" operator="equal">
      <formula>10</formula>
    </cfRule>
  </conditionalFormatting>
  <hyperlinks>
    <hyperlink ref="G21" r:id="rId1" xr:uid="{B79BCBE7-A2C6-43A2-A63B-F7A7DD4258F7}"/>
  </hyperlinks>
  <pageMargins left="0.7" right="0.7" top="0.75" bottom="0.75" header="0.3" footer="0.3"/>
  <pageSetup fitToWidth="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03138-DB38-40A3-9363-B1C222D92F46}">
  <sheetPr codeName="Sheet5"/>
  <dimension ref="A1:Z55"/>
  <sheetViews>
    <sheetView workbookViewId="0">
      <selection activeCell="B5" sqref="B5:P12"/>
    </sheetView>
  </sheetViews>
  <sheetFormatPr defaultRowHeight="15" x14ac:dyDescent="0.25"/>
  <cols>
    <col min="1" max="1" width="2" style="25" customWidth="1"/>
    <col min="2" max="2" width="2.42578125" style="25" customWidth="1"/>
    <col min="7" max="7" width="16.85546875" customWidth="1"/>
    <col min="16" max="16" width="11.7109375" customWidth="1"/>
    <col min="17" max="19" width="9.140625" style="25"/>
    <col min="20" max="26" width="9.140625" style="74"/>
  </cols>
  <sheetData>
    <row r="1" spans="1:26" ht="15" customHeight="1" x14ac:dyDescent="0.25">
      <c r="B1" s="42"/>
      <c r="C1" s="255" t="s">
        <v>89</v>
      </c>
      <c r="D1" s="255"/>
      <c r="E1" s="255"/>
      <c r="F1" s="255"/>
      <c r="G1" s="255"/>
      <c r="H1" s="255"/>
      <c r="I1" s="255"/>
      <c r="J1" s="255"/>
      <c r="K1" s="255"/>
      <c r="L1" s="255"/>
      <c r="M1" s="255"/>
      <c r="N1" s="255"/>
      <c r="O1" s="255"/>
      <c r="P1" s="255"/>
      <c r="Q1" s="42"/>
    </row>
    <row r="2" spans="1:26" ht="15" customHeight="1" x14ac:dyDescent="0.25">
      <c r="B2" s="42"/>
      <c r="C2" s="256"/>
      <c r="D2" s="256"/>
      <c r="E2" s="256"/>
      <c r="F2" s="256"/>
      <c r="G2" s="256"/>
      <c r="H2" s="256"/>
      <c r="I2" s="256"/>
      <c r="J2" s="256"/>
      <c r="K2" s="256"/>
      <c r="L2" s="256"/>
      <c r="M2" s="256"/>
      <c r="N2" s="256"/>
      <c r="O2" s="256"/>
      <c r="P2" s="256"/>
      <c r="Q2" s="42"/>
    </row>
    <row r="3" spans="1:26" ht="15" customHeight="1" x14ac:dyDescent="0.25">
      <c r="B3" s="42"/>
      <c r="C3" s="256"/>
      <c r="D3" s="256"/>
      <c r="E3" s="256"/>
      <c r="F3" s="256"/>
      <c r="G3" s="256"/>
      <c r="H3" s="256"/>
      <c r="I3" s="256"/>
      <c r="J3" s="256"/>
      <c r="K3" s="256"/>
      <c r="L3" s="256"/>
      <c r="M3" s="256"/>
      <c r="N3" s="256"/>
      <c r="O3" s="256"/>
      <c r="P3" s="256"/>
      <c r="Q3" s="42"/>
    </row>
    <row r="4" spans="1:26" ht="15" customHeight="1" x14ac:dyDescent="0.25">
      <c r="A4" s="42"/>
      <c r="B4" s="42"/>
      <c r="C4" s="257"/>
      <c r="D4" s="257"/>
      <c r="E4" s="257"/>
      <c r="F4" s="257"/>
      <c r="G4" s="257"/>
      <c r="H4" s="257"/>
      <c r="I4" s="257"/>
      <c r="J4" s="257"/>
      <c r="K4" s="257"/>
      <c r="L4" s="257"/>
      <c r="M4" s="257"/>
      <c r="N4" s="257"/>
      <c r="O4" s="257"/>
      <c r="P4" s="257"/>
      <c r="Q4" s="42"/>
    </row>
    <row r="5" spans="1:26" x14ac:dyDescent="0.25">
      <c r="A5" s="42"/>
      <c r="B5" s="42"/>
      <c r="C5" s="258" t="s">
        <v>60</v>
      </c>
      <c r="D5" s="258"/>
      <c r="E5" s="258"/>
      <c r="F5" s="258"/>
      <c r="G5" s="258"/>
      <c r="H5" s="258"/>
      <c r="I5" s="258"/>
      <c r="J5" s="258"/>
      <c r="K5" s="258"/>
      <c r="L5" s="258"/>
      <c r="M5" s="258"/>
      <c r="N5" s="258"/>
      <c r="O5" s="258"/>
      <c r="P5" s="258"/>
    </row>
    <row r="6" spans="1:26" x14ac:dyDescent="0.25">
      <c r="A6" s="42"/>
      <c r="B6" s="42"/>
      <c r="C6" s="259" t="s">
        <v>87</v>
      </c>
      <c r="D6" s="259"/>
      <c r="E6" s="259"/>
      <c r="F6" s="259"/>
      <c r="G6" s="259"/>
      <c r="H6" s="259"/>
      <c r="I6" s="259"/>
      <c r="J6" s="259"/>
      <c r="K6" s="259"/>
      <c r="L6" s="259"/>
      <c r="M6" s="259"/>
      <c r="N6" s="259"/>
      <c r="O6" s="259"/>
      <c r="P6" s="259"/>
    </row>
    <row r="7" spans="1:26" x14ac:dyDescent="0.25">
      <c r="A7" s="42"/>
      <c r="B7" s="42"/>
      <c r="C7" s="259"/>
      <c r="D7" s="259"/>
      <c r="E7" s="259"/>
      <c r="F7" s="259"/>
      <c r="G7" s="259"/>
      <c r="H7" s="259"/>
      <c r="I7" s="259"/>
      <c r="J7" s="259"/>
      <c r="K7" s="259"/>
      <c r="L7" s="259"/>
      <c r="M7" s="259"/>
      <c r="N7" s="259"/>
      <c r="O7" s="259"/>
      <c r="P7" s="259"/>
    </row>
    <row r="8" spans="1:26" x14ac:dyDescent="0.25">
      <c r="A8" s="42"/>
      <c r="B8" s="42"/>
      <c r="C8" s="259"/>
      <c r="D8" s="259"/>
      <c r="E8" s="259"/>
      <c r="F8" s="259"/>
      <c r="G8" s="259"/>
      <c r="H8" s="259"/>
      <c r="I8" s="259"/>
      <c r="J8" s="259"/>
      <c r="K8" s="259"/>
      <c r="L8" s="259"/>
      <c r="M8" s="259"/>
      <c r="N8" s="259"/>
      <c r="O8" s="259"/>
      <c r="P8" s="259"/>
    </row>
    <row r="9" spans="1:26" x14ac:dyDescent="0.25">
      <c r="A9" s="42"/>
      <c r="B9" s="42"/>
      <c r="C9" s="259"/>
      <c r="D9" s="259"/>
      <c r="E9" s="259"/>
      <c r="F9" s="259"/>
      <c r="G9" s="259"/>
      <c r="H9" s="259"/>
      <c r="I9" s="259"/>
      <c r="J9" s="259"/>
      <c r="K9" s="259"/>
      <c r="L9" s="259"/>
      <c r="M9" s="259"/>
      <c r="N9" s="259"/>
      <c r="O9" s="259"/>
      <c r="P9" s="259"/>
    </row>
    <row r="10" spans="1:26" ht="234" customHeight="1" x14ac:dyDescent="0.25">
      <c r="A10" s="42"/>
      <c r="B10" s="42"/>
      <c r="C10" s="259"/>
      <c r="D10" s="259"/>
      <c r="E10" s="259"/>
      <c r="F10" s="259"/>
      <c r="G10" s="259"/>
      <c r="H10" s="259"/>
      <c r="I10" s="259"/>
      <c r="J10" s="259"/>
      <c r="K10" s="259"/>
      <c r="L10" s="259"/>
      <c r="M10" s="259"/>
      <c r="N10" s="259"/>
      <c r="O10" s="259"/>
      <c r="P10" s="259"/>
    </row>
    <row r="11" spans="1:26" s="42" customFormat="1" x14ac:dyDescent="0.25">
      <c r="C11" s="63"/>
      <c r="D11" s="63"/>
      <c r="E11" s="63"/>
      <c r="F11" s="63"/>
      <c r="G11" s="63"/>
      <c r="H11" s="63"/>
      <c r="I11" s="63"/>
      <c r="J11" s="63"/>
      <c r="K11" s="63"/>
      <c r="L11" s="63"/>
      <c r="M11" s="63"/>
      <c r="N11" s="63"/>
      <c r="O11" s="63"/>
      <c r="P11" s="63"/>
      <c r="T11" s="75"/>
      <c r="U11" s="75"/>
      <c r="V11" s="75"/>
      <c r="W11" s="75"/>
      <c r="X11" s="75"/>
      <c r="Y11" s="75"/>
      <c r="Z11" s="75"/>
    </row>
    <row r="12" spans="1:26" s="42" customFormat="1" x14ac:dyDescent="0.25">
      <c r="C12" s="260" t="s">
        <v>24</v>
      </c>
      <c r="D12" s="260"/>
      <c r="E12" s="260"/>
      <c r="F12" s="260"/>
      <c r="G12" s="63"/>
      <c r="H12" s="63"/>
      <c r="I12" s="63"/>
      <c r="J12" s="63"/>
      <c r="K12" s="63"/>
      <c r="L12" s="63"/>
      <c r="M12" s="63"/>
      <c r="N12" s="63"/>
      <c r="O12" s="63"/>
      <c r="P12" s="63"/>
      <c r="T12" s="75"/>
      <c r="U12" s="75"/>
      <c r="V12" s="75"/>
      <c r="W12" s="75"/>
      <c r="X12" s="75"/>
      <c r="Y12" s="75"/>
      <c r="Z12" s="75"/>
    </row>
    <row r="13" spans="1:26" s="42" customFormat="1" x14ac:dyDescent="0.25">
      <c r="C13" s="261">
        <f>'Grant Application+Certification'!C11</f>
        <v>0</v>
      </c>
      <c r="D13" s="262"/>
      <c r="E13" s="262"/>
      <c r="F13" s="262"/>
      <c r="G13" s="63"/>
      <c r="H13" s="63"/>
      <c r="I13" s="63"/>
      <c r="J13" s="63"/>
      <c r="K13" s="63"/>
      <c r="L13" s="63"/>
      <c r="M13" s="63"/>
      <c r="N13" s="63"/>
      <c r="O13" s="63"/>
      <c r="P13" s="63"/>
      <c r="T13" s="75"/>
      <c r="U13" s="75"/>
      <c r="V13" s="75"/>
      <c r="W13" s="75"/>
      <c r="X13" s="75"/>
      <c r="Y13" s="75"/>
      <c r="Z13" s="75"/>
    </row>
    <row r="14" spans="1:26" s="42" customFormat="1" x14ac:dyDescent="0.25">
      <c r="C14" s="63"/>
      <c r="D14" s="63"/>
      <c r="E14" s="63"/>
      <c r="F14" s="63"/>
      <c r="G14" s="63"/>
      <c r="H14" s="63"/>
      <c r="I14" s="63"/>
      <c r="J14" s="63"/>
      <c r="K14" s="63"/>
      <c r="L14" s="63"/>
      <c r="M14" s="63"/>
      <c r="N14" s="63"/>
      <c r="O14" s="63"/>
      <c r="P14" s="63"/>
      <c r="T14" s="75"/>
      <c r="U14" s="75"/>
      <c r="V14" s="75"/>
      <c r="W14" s="75"/>
      <c r="X14" s="75"/>
      <c r="Y14" s="75"/>
      <c r="Z14" s="75"/>
    </row>
    <row r="15" spans="1:26" x14ac:dyDescent="0.25">
      <c r="C15" s="90" t="s">
        <v>61</v>
      </c>
      <c r="D15" s="90"/>
      <c r="E15" s="90"/>
      <c r="F15" s="93" t="s">
        <v>62</v>
      </c>
      <c r="G15" s="94"/>
      <c r="H15" s="90" t="s">
        <v>63</v>
      </c>
      <c r="I15" s="90"/>
      <c r="J15" s="90"/>
      <c r="K15" s="90" t="s">
        <v>64</v>
      </c>
      <c r="L15" s="90"/>
      <c r="M15" s="90"/>
      <c r="N15" s="90"/>
      <c r="O15" s="90" t="s">
        <v>65</v>
      </c>
      <c r="P15" s="90"/>
    </row>
    <row r="16" spans="1:26" x14ac:dyDescent="0.25">
      <c r="C16" s="83" t="s">
        <v>70</v>
      </c>
      <c r="D16" s="83"/>
      <c r="E16" s="83"/>
      <c r="F16" s="91" t="s">
        <v>69</v>
      </c>
      <c r="G16" s="92"/>
      <c r="H16" s="83" t="s">
        <v>71</v>
      </c>
      <c r="I16" s="83"/>
      <c r="J16" s="83"/>
      <c r="K16" s="95" t="s">
        <v>72</v>
      </c>
      <c r="L16" s="83"/>
      <c r="M16" s="83"/>
      <c r="N16" s="83"/>
      <c r="O16" s="82">
        <v>45186</v>
      </c>
      <c r="P16" s="82"/>
    </row>
    <row r="17" spans="3:16" x14ac:dyDescent="0.25">
      <c r="C17" s="61"/>
      <c r="D17" s="61"/>
      <c r="E17" s="61"/>
      <c r="F17" s="61"/>
      <c r="G17" s="61"/>
      <c r="H17" s="61"/>
      <c r="I17" s="61"/>
      <c r="J17" s="61"/>
      <c r="K17" s="61"/>
      <c r="L17" s="61"/>
      <c r="M17" s="61"/>
      <c r="N17" s="61"/>
      <c r="O17" s="61"/>
      <c r="P17" s="61"/>
    </row>
    <row r="18" spans="3:16" x14ac:dyDescent="0.25">
      <c r="C18" s="263" t="s">
        <v>61</v>
      </c>
      <c r="D18" s="263"/>
      <c r="E18" s="263"/>
      <c r="F18" s="264" t="s">
        <v>62</v>
      </c>
      <c r="G18" s="265"/>
      <c r="H18" s="263" t="s">
        <v>63</v>
      </c>
      <c r="I18" s="263"/>
      <c r="J18" s="263"/>
      <c r="K18" s="263" t="s">
        <v>64</v>
      </c>
      <c r="L18" s="263"/>
      <c r="M18" s="263"/>
      <c r="N18" s="263"/>
      <c r="O18" s="263" t="s">
        <v>65</v>
      </c>
      <c r="P18" s="263"/>
    </row>
    <row r="19" spans="3:16" x14ac:dyDescent="0.25">
      <c r="C19" s="266" t="s">
        <v>73</v>
      </c>
      <c r="D19" s="266"/>
      <c r="E19" s="266"/>
      <c r="F19" s="267" t="s">
        <v>74</v>
      </c>
      <c r="G19" s="268"/>
      <c r="H19" s="266" t="s">
        <v>75</v>
      </c>
      <c r="I19" s="266"/>
      <c r="J19" s="266"/>
      <c r="K19" s="269" t="s">
        <v>72</v>
      </c>
      <c r="L19" s="266"/>
      <c r="M19" s="266"/>
      <c r="N19" s="266"/>
      <c r="O19" s="270">
        <v>45189</v>
      </c>
      <c r="P19" s="270"/>
    </row>
    <row r="20" spans="3:16" x14ac:dyDescent="0.25">
      <c r="C20" s="61"/>
      <c r="D20" s="61"/>
      <c r="E20" s="61"/>
      <c r="F20" s="61"/>
      <c r="G20" s="61"/>
      <c r="H20" s="61"/>
      <c r="I20" s="61"/>
      <c r="J20" s="61"/>
      <c r="K20" s="61"/>
      <c r="L20" s="61"/>
      <c r="M20" s="61"/>
      <c r="N20" s="61"/>
      <c r="O20" s="61"/>
      <c r="P20" s="61"/>
    </row>
    <row r="21" spans="3:16" x14ac:dyDescent="0.25">
      <c r="C21" s="61"/>
      <c r="D21" s="61"/>
      <c r="E21" s="61"/>
      <c r="F21" s="61"/>
      <c r="G21" s="61"/>
      <c r="H21" s="61"/>
      <c r="I21" s="61"/>
      <c r="J21" s="61"/>
      <c r="K21" s="61"/>
      <c r="L21" s="61"/>
      <c r="M21" s="61"/>
      <c r="N21" s="61"/>
      <c r="O21" s="61"/>
      <c r="P21" s="61"/>
    </row>
    <row r="22" spans="3:16" x14ac:dyDescent="0.25">
      <c r="C22" s="61"/>
      <c r="D22" s="61"/>
      <c r="E22" s="61"/>
      <c r="F22" s="61"/>
      <c r="G22" s="61"/>
      <c r="H22" s="61"/>
      <c r="I22" s="61"/>
      <c r="J22" s="61"/>
      <c r="K22" s="61"/>
      <c r="L22" s="61"/>
      <c r="M22" s="61"/>
      <c r="N22" s="61"/>
      <c r="O22" s="61"/>
      <c r="P22" s="61"/>
    </row>
    <row r="23" spans="3:16" x14ac:dyDescent="0.25">
      <c r="C23" s="61"/>
      <c r="D23" s="61"/>
      <c r="E23" s="61"/>
      <c r="F23" s="61"/>
      <c r="G23" s="61"/>
      <c r="H23" s="61"/>
      <c r="I23" s="61"/>
      <c r="J23" s="61"/>
      <c r="K23" s="61"/>
      <c r="L23" s="61"/>
      <c r="M23" s="61"/>
      <c r="N23" s="61"/>
      <c r="O23" s="61"/>
      <c r="P23" s="61"/>
    </row>
    <row r="24" spans="3:16" x14ac:dyDescent="0.25">
      <c r="C24" s="61"/>
      <c r="D24" s="61"/>
      <c r="E24" s="61"/>
      <c r="F24" s="61"/>
      <c r="G24" s="61"/>
      <c r="H24" s="61"/>
      <c r="I24" s="61"/>
      <c r="J24" s="61"/>
      <c r="K24" s="61"/>
      <c r="L24" s="61"/>
      <c r="M24" s="61"/>
      <c r="N24" s="61"/>
      <c r="O24" s="61"/>
      <c r="P24" s="61"/>
    </row>
    <row r="25" spans="3:16" x14ac:dyDescent="0.25">
      <c r="C25" s="61"/>
      <c r="D25" s="61"/>
      <c r="E25" s="61"/>
      <c r="F25" s="61"/>
      <c r="G25" s="61"/>
      <c r="H25" s="61"/>
      <c r="I25" s="61"/>
      <c r="J25" s="61"/>
      <c r="K25" s="61"/>
      <c r="L25" s="61"/>
      <c r="M25" s="61"/>
      <c r="N25" s="61"/>
      <c r="O25" s="61"/>
      <c r="P25" s="61"/>
    </row>
    <row r="26" spans="3:16" x14ac:dyDescent="0.25">
      <c r="C26" s="61"/>
      <c r="D26" s="61"/>
      <c r="E26" s="61"/>
      <c r="F26" s="61"/>
      <c r="G26" s="61"/>
      <c r="H26" s="61"/>
      <c r="I26" s="61"/>
      <c r="J26" s="61"/>
      <c r="K26" s="61"/>
      <c r="L26" s="61"/>
      <c r="M26" s="61"/>
      <c r="N26" s="61"/>
      <c r="O26" s="61"/>
      <c r="P26" s="61"/>
    </row>
    <row r="27" spans="3:16" x14ac:dyDescent="0.25">
      <c r="C27" s="61"/>
      <c r="D27" s="61"/>
      <c r="E27" s="61"/>
      <c r="F27" s="61"/>
      <c r="G27" s="61"/>
      <c r="H27" s="61"/>
      <c r="I27" s="61"/>
      <c r="J27" s="61"/>
      <c r="K27" s="61"/>
      <c r="L27" s="61"/>
      <c r="M27" s="61"/>
      <c r="N27" s="61"/>
      <c r="O27" s="61"/>
      <c r="P27" s="61"/>
    </row>
    <row r="28" spans="3:16" x14ac:dyDescent="0.25">
      <c r="C28" s="61"/>
      <c r="D28" s="61"/>
      <c r="E28" s="61"/>
      <c r="F28" s="61"/>
      <c r="G28" s="61"/>
      <c r="H28" s="61"/>
      <c r="I28" s="61"/>
      <c r="J28" s="61"/>
      <c r="K28" s="61"/>
      <c r="L28" s="61"/>
      <c r="M28" s="61"/>
      <c r="N28" s="61"/>
      <c r="O28" s="61"/>
      <c r="P28" s="61"/>
    </row>
    <row r="29" spans="3:16" x14ac:dyDescent="0.25">
      <c r="C29" s="61"/>
      <c r="D29" s="61"/>
      <c r="E29" s="61"/>
      <c r="F29" s="61"/>
      <c r="G29" s="61"/>
      <c r="H29" s="61"/>
      <c r="I29" s="61"/>
      <c r="J29" s="61"/>
      <c r="K29" s="61"/>
      <c r="L29" s="61"/>
      <c r="M29" s="61"/>
      <c r="N29" s="61"/>
      <c r="O29" s="61"/>
      <c r="P29" s="61"/>
    </row>
    <row r="30" spans="3:16" x14ac:dyDescent="0.25">
      <c r="C30" s="61"/>
      <c r="D30" s="61"/>
      <c r="E30" s="61"/>
      <c r="F30" s="61"/>
      <c r="G30" s="61"/>
      <c r="H30" s="61"/>
      <c r="I30" s="61"/>
      <c r="J30" s="61"/>
      <c r="K30" s="61"/>
      <c r="L30" s="61"/>
      <c r="M30" s="61"/>
      <c r="N30" s="61"/>
      <c r="O30" s="61"/>
      <c r="P30" s="61"/>
    </row>
    <row r="31" spans="3:16" x14ac:dyDescent="0.25">
      <c r="C31" s="61"/>
      <c r="D31" s="61"/>
      <c r="E31" s="61"/>
      <c r="F31" s="61"/>
      <c r="G31" s="61"/>
      <c r="H31" s="61"/>
      <c r="I31" s="61"/>
      <c r="J31" s="61"/>
      <c r="K31" s="61"/>
      <c r="L31" s="61"/>
      <c r="M31" s="61"/>
      <c r="N31" s="61"/>
      <c r="O31" s="61"/>
      <c r="P31" s="61"/>
    </row>
    <row r="32" spans="3:16" x14ac:dyDescent="0.25">
      <c r="C32" s="61"/>
      <c r="D32" s="61"/>
      <c r="E32" s="61"/>
      <c r="F32" s="61"/>
      <c r="G32" s="61"/>
      <c r="H32" s="61"/>
      <c r="I32" s="61"/>
      <c r="J32" s="61"/>
      <c r="K32" s="61"/>
      <c r="L32" s="61"/>
      <c r="M32" s="61"/>
      <c r="N32" s="61"/>
      <c r="O32" s="61"/>
      <c r="P32" s="61"/>
    </row>
    <row r="33" spans="3:16" x14ac:dyDescent="0.25">
      <c r="C33" s="61"/>
      <c r="D33" s="61"/>
      <c r="E33" s="61"/>
      <c r="F33" s="61"/>
      <c r="G33" s="61"/>
      <c r="H33" s="61"/>
      <c r="I33" s="61"/>
      <c r="J33" s="61"/>
      <c r="K33" s="61"/>
      <c r="L33" s="61"/>
      <c r="M33" s="61"/>
      <c r="N33" s="61"/>
      <c r="O33" s="61"/>
      <c r="P33" s="61"/>
    </row>
    <row r="34" spans="3:16" x14ac:dyDescent="0.25">
      <c r="C34" s="61"/>
      <c r="D34" s="61"/>
      <c r="E34" s="61"/>
      <c r="F34" s="61"/>
      <c r="G34" s="61"/>
      <c r="H34" s="61"/>
      <c r="I34" s="61"/>
      <c r="J34" s="61"/>
      <c r="K34" s="61"/>
      <c r="L34" s="61"/>
      <c r="M34" s="61"/>
      <c r="N34" s="61"/>
      <c r="O34" s="61"/>
      <c r="P34" s="61"/>
    </row>
    <row r="35" spans="3:16" x14ac:dyDescent="0.25">
      <c r="C35" s="61"/>
      <c r="D35" s="61"/>
      <c r="E35" s="61"/>
      <c r="F35" s="61"/>
      <c r="G35" s="61"/>
      <c r="H35" s="61"/>
      <c r="I35" s="61"/>
      <c r="J35" s="61"/>
      <c r="K35" s="61"/>
      <c r="L35" s="61"/>
      <c r="M35" s="61"/>
      <c r="N35" s="61"/>
      <c r="O35" s="61"/>
      <c r="P35" s="61"/>
    </row>
    <row r="36" spans="3:16" x14ac:dyDescent="0.25">
      <c r="C36" s="61"/>
      <c r="D36" s="61"/>
      <c r="E36" s="61"/>
      <c r="F36" s="61"/>
      <c r="G36" s="61"/>
      <c r="H36" s="61"/>
      <c r="I36" s="61"/>
      <c r="J36" s="61"/>
      <c r="K36" s="61"/>
      <c r="L36" s="61"/>
      <c r="M36" s="61"/>
      <c r="N36" s="61"/>
      <c r="O36" s="61"/>
      <c r="P36" s="61"/>
    </row>
    <row r="37" spans="3:16" x14ac:dyDescent="0.25">
      <c r="C37" s="61"/>
      <c r="D37" s="61"/>
      <c r="E37" s="61"/>
      <c r="F37" s="61"/>
      <c r="G37" s="61"/>
      <c r="H37" s="61"/>
      <c r="I37" s="61"/>
      <c r="J37" s="61"/>
      <c r="K37" s="61"/>
      <c r="L37" s="61"/>
      <c r="M37" s="61"/>
      <c r="N37" s="61"/>
      <c r="O37" s="61"/>
      <c r="P37" s="61"/>
    </row>
    <row r="38" spans="3:16" x14ac:dyDescent="0.25">
      <c r="C38" s="61"/>
      <c r="D38" s="61"/>
      <c r="E38" s="61"/>
      <c r="F38" s="61"/>
      <c r="G38" s="61"/>
      <c r="H38" s="61"/>
      <c r="I38" s="61"/>
      <c r="J38" s="61"/>
      <c r="K38" s="61"/>
      <c r="L38" s="61"/>
      <c r="M38" s="61"/>
      <c r="N38" s="61"/>
      <c r="O38" s="61"/>
      <c r="P38" s="61"/>
    </row>
    <row r="39" spans="3:16" x14ac:dyDescent="0.25">
      <c r="C39" s="61"/>
      <c r="D39" s="61"/>
      <c r="E39" s="61"/>
      <c r="F39" s="61"/>
      <c r="G39" s="61"/>
      <c r="H39" s="61"/>
      <c r="I39" s="61"/>
      <c r="J39" s="61"/>
      <c r="K39" s="61"/>
      <c r="L39" s="61"/>
      <c r="M39" s="61"/>
      <c r="N39" s="61"/>
      <c r="O39" s="61"/>
      <c r="P39" s="61"/>
    </row>
    <row r="40" spans="3:16" x14ac:dyDescent="0.25">
      <c r="C40" s="61"/>
      <c r="D40" s="61"/>
      <c r="E40" s="61"/>
      <c r="F40" s="61"/>
      <c r="G40" s="61"/>
      <c r="H40" s="61"/>
      <c r="I40" s="61"/>
      <c r="J40" s="61"/>
      <c r="K40" s="61"/>
      <c r="L40" s="61"/>
      <c r="M40" s="61"/>
      <c r="N40" s="61"/>
      <c r="O40" s="61"/>
      <c r="P40" s="61"/>
    </row>
    <row r="41" spans="3:16" x14ac:dyDescent="0.25">
      <c r="C41" s="61"/>
      <c r="D41" s="61"/>
      <c r="E41" s="61"/>
      <c r="F41" s="61"/>
      <c r="G41" s="61"/>
      <c r="H41" s="61"/>
      <c r="I41" s="61"/>
      <c r="J41" s="61"/>
      <c r="K41" s="61"/>
      <c r="L41" s="61"/>
      <c r="M41" s="61"/>
      <c r="N41" s="61"/>
      <c r="O41" s="61"/>
      <c r="P41" s="61"/>
    </row>
    <row r="42" spans="3:16" x14ac:dyDescent="0.25">
      <c r="C42" s="61"/>
      <c r="D42" s="61"/>
      <c r="E42" s="61"/>
      <c r="F42" s="61"/>
      <c r="G42" s="61"/>
      <c r="H42" s="61"/>
      <c r="I42" s="61"/>
      <c r="J42" s="61"/>
      <c r="K42" s="61"/>
      <c r="L42" s="61"/>
      <c r="M42" s="61"/>
      <c r="N42" s="61"/>
      <c r="O42" s="61"/>
      <c r="P42" s="61"/>
    </row>
    <row r="43" spans="3:16" x14ac:dyDescent="0.25">
      <c r="C43" s="61"/>
      <c r="D43" s="61"/>
      <c r="E43" s="61"/>
      <c r="F43" s="61"/>
      <c r="G43" s="61"/>
      <c r="H43" s="61"/>
      <c r="I43" s="61"/>
      <c r="J43" s="61"/>
      <c r="K43" s="61"/>
      <c r="L43" s="61"/>
      <c r="M43" s="61"/>
      <c r="N43" s="61"/>
      <c r="O43" s="61"/>
      <c r="P43" s="61"/>
    </row>
    <row r="44" spans="3:16" x14ac:dyDescent="0.25">
      <c r="C44" s="61"/>
      <c r="D44" s="61"/>
      <c r="E44" s="61"/>
      <c r="F44" s="61"/>
      <c r="G44" s="61"/>
      <c r="H44" s="61"/>
      <c r="I44" s="61"/>
      <c r="J44" s="61"/>
      <c r="K44" s="61"/>
      <c r="L44" s="61"/>
      <c r="M44" s="61"/>
      <c r="N44" s="61"/>
      <c r="O44" s="61"/>
      <c r="P44" s="61"/>
    </row>
    <row r="45" spans="3:16" x14ac:dyDescent="0.25">
      <c r="C45" s="61"/>
      <c r="D45" s="61"/>
      <c r="E45" s="61"/>
      <c r="F45" s="61"/>
      <c r="G45" s="61"/>
      <c r="H45" s="61"/>
      <c r="I45" s="61"/>
      <c r="J45" s="61"/>
      <c r="K45" s="61"/>
      <c r="L45" s="61"/>
      <c r="M45" s="61"/>
      <c r="N45" s="61"/>
      <c r="O45" s="61"/>
      <c r="P45" s="61"/>
    </row>
    <row r="46" spans="3:16" x14ac:dyDescent="0.25">
      <c r="C46" s="61"/>
      <c r="D46" s="61"/>
      <c r="E46" s="61"/>
      <c r="F46" s="61"/>
      <c r="G46" s="61"/>
      <c r="H46" s="61"/>
      <c r="I46" s="61"/>
      <c r="J46" s="61"/>
      <c r="K46" s="61"/>
      <c r="L46" s="61"/>
      <c r="M46" s="61"/>
      <c r="N46" s="61"/>
      <c r="O46" s="61"/>
      <c r="P46" s="61"/>
    </row>
    <row r="47" spans="3:16" x14ac:dyDescent="0.25">
      <c r="C47" s="61"/>
      <c r="D47" s="61"/>
      <c r="E47" s="61"/>
      <c r="F47" s="61"/>
      <c r="G47" s="61"/>
      <c r="H47" s="61"/>
      <c r="I47" s="61"/>
      <c r="J47" s="61"/>
      <c r="K47" s="61"/>
      <c r="L47" s="61"/>
      <c r="M47" s="61"/>
      <c r="N47" s="61"/>
      <c r="O47" s="61"/>
      <c r="P47" s="61"/>
    </row>
    <row r="48" spans="3:16" x14ac:dyDescent="0.25">
      <c r="C48" s="61"/>
      <c r="D48" s="61"/>
      <c r="E48" s="61"/>
      <c r="F48" s="61"/>
      <c r="G48" s="61"/>
      <c r="H48" s="61"/>
      <c r="I48" s="61"/>
      <c r="J48" s="61"/>
      <c r="K48" s="61"/>
      <c r="L48" s="61"/>
      <c r="M48" s="61"/>
      <c r="N48" s="61"/>
      <c r="O48" s="61"/>
      <c r="P48" s="61"/>
    </row>
    <row r="49" spans="3:16" x14ac:dyDescent="0.25">
      <c r="C49" s="61"/>
      <c r="D49" s="61"/>
      <c r="E49" s="61"/>
      <c r="F49" s="61"/>
      <c r="G49" s="61"/>
      <c r="H49" s="61"/>
      <c r="I49" s="61"/>
      <c r="J49" s="61"/>
      <c r="K49" s="61"/>
      <c r="L49" s="61"/>
      <c r="M49" s="61"/>
      <c r="N49" s="61"/>
      <c r="O49" s="61"/>
      <c r="P49" s="61"/>
    </row>
    <row r="50" spans="3:16" x14ac:dyDescent="0.25">
      <c r="C50" s="61"/>
      <c r="D50" s="61"/>
      <c r="E50" s="61"/>
      <c r="F50" s="61"/>
      <c r="G50" s="61"/>
      <c r="H50" s="61"/>
      <c r="I50" s="61"/>
      <c r="J50" s="61"/>
      <c r="K50" s="61"/>
      <c r="L50" s="61"/>
      <c r="M50" s="61"/>
      <c r="N50" s="61"/>
      <c r="O50" s="61"/>
      <c r="P50" s="61"/>
    </row>
    <row r="51" spans="3:16" x14ac:dyDescent="0.25">
      <c r="C51" s="61"/>
      <c r="D51" s="61"/>
      <c r="E51" s="61"/>
      <c r="F51" s="61"/>
      <c r="G51" s="61"/>
      <c r="H51" s="61"/>
      <c r="I51" s="61"/>
      <c r="J51" s="61"/>
      <c r="K51" s="61"/>
      <c r="L51" s="61"/>
      <c r="M51" s="61"/>
      <c r="N51" s="61"/>
      <c r="O51" s="61"/>
      <c r="P51" s="61"/>
    </row>
    <row r="52" spans="3:16" x14ac:dyDescent="0.25">
      <c r="C52" s="61"/>
      <c r="D52" s="61"/>
      <c r="E52" s="61"/>
      <c r="F52" s="61"/>
      <c r="G52" s="61"/>
      <c r="H52" s="61"/>
      <c r="I52" s="61"/>
      <c r="J52" s="61"/>
      <c r="K52" s="61"/>
      <c r="L52" s="61"/>
      <c r="M52" s="61"/>
      <c r="N52" s="61"/>
      <c r="O52" s="61"/>
      <c r="P52" s="61"/>
    </row>
    <row r="53" spans="3:16" x14ac:dyDescent="0.25">
      <c r="C53" s="61"/>
      <c r="D53" s="61"/>
      <c r="E53" s="61"/>
      <c r="F53" s="61"/>
      <c r="G53" s="61"/>
      <c r="H53" s="61"/>
      <c r="I53" s="61"/>
      <c r="J53" s="61"/>
      <c r="K53" s="61"/>
      <c r="L53" s="61"/>
      <c r="M53" s="61"/>
      <c r="N53" s="61"/>
      <c r="O53" s="61"/>
      <c r="P53" s="61"/>
    </row>
    <row r="54" spans="3:16" x14ac:dyDescent="0.25">
      <c r="C54" s="61"/>
      <c r="D54" s="61"/>
      <c r="E54" s="61"/>
      <c r="F54" s="61"/>
      <c r="G54" s="61"/>
      <c r="H54" s="61"/>
      <c r="I54" s="61"/>
      <c r="J54" s="61"/>
      <c r="K54" s="61"/>
      <c r="L54" s="61"/>
      <c r="M54" s="61"/>
      <c r="N54" s="61"/>
      <c r="O54" s="61"/>
      <c r="P54" s="61"/>
    </row>
    <row r="55" spans="3:16" x14ac:dyDescent="0.25">
      <c r="C55" s="61"/>
      <c r="D55" s="61"/>
      <c r="E55" s="61"/>
      <c r="F55" s="61"/>
      <c r="G55" s="61"/>
      <c r="H55" s="61"/>
      <c r="I55" s="61"/>
      <c r="J55" s="61"/>
      <c r="K55" s="61"/>
      <c r="L55" s="61"/>
      <c r="M55" s="61"/>
      <c r="N55" s="61"/>
      <c r="O55" s="61"/>
      <c r="P55" s="61"/>
    </row>
  </sheetData>
  <mergeCells count="15">
    <mergeCell ref="C19:E19"/>
    <mergeCell ref="F19:G19"/>
    <mergeCell ref="H19:J19"/>
    <mergeCell ref="K19:N19"/>
    <mergeCell ref="O19:P19"/>
    <mergeCell ref="C18:E18"/>
    <mergeCell ref="F18:G18"/>
    <mergeCell ref="H18:J18"/>
    <mergeCell ref="K18:N18"/>
    <mergeCell ref="O18:P18"/>
    <mergeCell ref="C1:P4"/>
    <mergeCell ref="C5:P5"/>
    <mergeCell ref="C6:P10"/>
    <mergeCell ref="C12:F12"/>
    <mergeCell ref="C13:F13"/>
  </mergeCells>
  <dataValidations count="2">
    <dataValidation type="date" operator="greaterThanOrEqual" allowBlank="1" showInputMessage="1" showErrorMessage="1" sqref="O16 O19" xr:uid="{55127C9A-3D00-47E2-83CF-72A0AAEEA2ED}">
      <formula1>43178</formula1>
    </dataValidation>
    <dataValidation type="date" operator="greaterThan" allowBlank="1" showInputMessage="1" showErrorMessage="1" sqref="O15 O18" xr:uid="{09A81DB2-9A8C-4AB6-A4D5-71CEACAD7C08}">
      <formula1>43101</formula1>
    </dataValidation>
  </dataValidations>
  <hyperlinks>
    <hyperlink ref="K16" r:id="rId1" xr:uid="{F6CD320A-4463-4075-81D3-0C62E5B94FE9}"/>
    <hyperlink ref="K19" r:id="rId2" xr:uid="{0146FAFF-DB53-4CCE-99DD-1AF679052736}"/>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CA8BB-D35D-4D96-BBCB-7A8910B86AE4}">
  <sheetPr codeName="Sheet6">
    <pageSetUpPr fitToPage="1"/>
  </sheetPr>
  <dimension ref="A1:N46"/>
  <sheetViews>
    <sheetView zoomScaleNormal="100" workbookViewId="0">
      <selection activeCell="C12" sqref="C12"/>
    </sheetView>
  </sheetViews>
  <sheetFormatPr defaultColWidth="0" defaultRowHeight="0" customHeight="1" zeroHeight="1" x14ac:dyDescent="0.25"/>
  <cols>
    <col min="1" max="1" width="1.5703125" style="31" customWidth="1"/>
    <col min="2" max="2" width="3.85546875" style="110" customWidth="1"/>
    <col min="3" max="3" width="14" style="16" customWidth="1"/>
    <col min="4" max="4" width="15.5703125" style="16" customWidth="1"/>
    <col min="5" max="5" width="14.140625" style="16" customWidth="1"/>
    <col min="6" max="6" width="5" style="31" customWidth="1"/>
    <col min="7" max="7" width="46.140625" style="16" customWidth="1"/>
    <col min="8" max="8" width="5.28515625" style="31" customWidth="1"/>
    <col min="9" max="9" width="20.140625" style="31" hidden="1" customWidth="1"/>
    <col min="10" max="14" width="20.140625" style="31" customWidth="1"/>
    <col min="15" max="16377" width="20.140625" style="16" customWidth="1"/>
    <col min="16378" max="16378" width="14.28515625" style="16" customWidth="1"/>
    <col min="16379" max="16379" width="13.7109375" style="16" customWidth="1"/>
    <col min="16380" max="16380" width="12.42578125" style="16" customWidth="1"/>
    <col min="16381" max="16381" width="7.5703125" style="16" customWidth="1"/>
    <col min="16382" max="16382" width="18.5703125" style="16" customWidth="1"/>
    <col min="16383" max="16383" width="6.5703125" style="16" customWidth="1"/>
    <col min="16384" max="16384" width="12" style="16" customWidth="1"/>
  </cols>
  <sheetData>
    <row r="1" spans="1:14" ht="15" x14ac:dyDescent="0.25">
      <c r="A1" s="25"/>
      <c r="B1" s="65"/>
      <c r="C1" s="25"/>
      <c r="D1" s="25"/>
      <c r="E1" s="25"/>
      <c r="F1" s="25"/>
      <c r="G1" s="25"/>
    </row>
    <row r="2" spans="1:14" ht="15" x14ac:dyDescent="0.25">
      <c r="A2" s="25"/>
      <c r="B2" s="65"/>
      <c r="C2" s="25"/>
      <c r="D2" s="25"/>
      <c r="E2" s="25"/>
      <c r="F2" s="25"/>
      <c r="G2" s="25"/>
    </row>
    <row r="3" spans="1:14" ht="15" x14ac:dyDescent="0.25">
      <c r="A3" s="25"/>
      <c r="B3" s="65"/>
      <c r="C3" s="25"/>
      <c r="D3" s="25"/>
      <c r="E3" s="25"/>
      <c r="F3" s="25"/>
      <c r="G3" s="25"/>
    </row>
    <row r="4" spans="1:14" ht="15" x14ac:dyDescent="0.25">
      <c r="A4" s="25"/>
      <c r="B4" s="65"/>
      <c r="C4" s="25"/>
      <c r="D4" s="25"/>
      <c r="E4" s="25"/>
      <c r="F4" s="25"/>
      <c r="G4" s="25"/>
    </row>
    <row r="5" spans="1:14" ht="15.75" x14ac:dyDescent="0.25">
      <c r="A5" s="25"/>
      <c r="B5" s="244" t="s">
        <v>57</v>
      </c>
      <c r="C5" s="244"/>
      <c r="D5" s="244"/>
      <c r="E5" s="244"/>
      <c r="F5" s="244"/>
      <c r="G5" s="244"/>
    </row>
    <row r="6" spans="1:14" s="17" customFormat="1" ht="37.5" customHeight="1" x14ac:dyDescent="0.25">
      <c r="A6" s="26"/>
      <c r="B6" s="66"/>
      <c r="C6" s="251" t="s">
        <v>91</v>
      </c>
      <c r="D6" s="251"/>
      <c r="E6" s="251"/>
      <c r="F6" s="251"/>
      <c r="G6" s="251"/>
      <c r="H6" s="51"/>
      <c r="I6" s="51"/>
      <c r="J6" s="51"/>
      <c r="K6" s="51"/>
      <c r="L6" s="51"/>
      <c r="M6" s="51"/>
      <c r="N6" s="51"/>
    </row>
    <row r="7" spans="1:14" s="18" customFormat="1" ht="5.25" customHeight="1" x14ac:dyDescent="0.25">
      <c r="A7" s="27"/>
      <c r="B7" s="67"/>
      <c r="C7" s="34"/>
      <c r="D7" s="34"/>
      <c r="E7" s="34"/>
      <c r="F7" s="34"/>
      <c r="G7" s="27"/>
      <c r="H7" s="52"/>
      <c r="I7" s="52"/>
      <c r="J7" s="52"/>
      <c r="K7" s="52"/>
      <c r="L7" s="52"/>
      <c r="M7" s="52"/>
      <c r="N7" s="52"/>
    </row>
    <row r="8" spans="1:14" s="19" customFormat="1" ht="33.75" customHeight="1" x14ac:dyDescent="0.25">
      <c r="A8" s="28"/>
      <c r="B8" s="68"/>
      <c r="C8" s="252" t="s">
        <v>48</v>
      </c>
      <c r="D8" s="252"/>
      <c r="E8" s="252"/>
      <c r="F8" s="252"/>
      <c r="G8" s="252"/>
      <c r="H8" s="53"/>
      <c r="I8" s="53"/>
      <c r="J8" s="53"/>
      <c r="K8" s="53"/>
      <c r="L8" s="53"/>
      <c r="M8" s="53"/>
      <c r="N8" s="53"/>
    </row>
    <row r="9" spans="1:14" ht="15" x14ac:dyDescent="0.25">
      <c r="A9" s="25"/>
      <c r="B9" s="65"/>
      <c r="C9" s="25"/>
      <c r="D9" s="25"/>
      <c r="E9" s="25"/>
      <c r="F9" s="25"/>
      <c r="G9" s="25"/>
    </row>
    <row r="10" spans="1:14" s="20" customFormat="1" ht="15" x14ac:dyDescent="0.25">
      <c r="A10" s="29"/>
      <c r="B10" s="69"/>
      <c r="C10" s="245" t="s">
        <v>49</v>
      </c>
      <c r="D10" s="246"/>
      <c r="E10" s="247"/>
      <c r="F10" s="32"/>
      <c r="G10" s="29"/>
      <c r="H10" s="54"/>
      <c r="I10" s="54"/>
      <c r="J10" s="54"/>
      <c r="K10" s="54"/>
      <c r="L10" s="54"/>
      <c r="M10" s="54"/>
      <c r="N10" s="54"/>
    </row>
    <row r="11" spans="1:14" s="21" customFormat="1" ht="15.75" x14ac:dyDescent="0.25">
      <c r="A11" s="30"/>
      <c r="B11" s="70"/>
      <c r="C11" s="248">
        <f>'Grant Application+Certification'!C11</f>
        <v>0</v>
      </c>
      <c r="D11" s="249"/>
      <c r="E11" s="250"/>
      <c r="F11" s="30"/>
      <c r="G11" s="30"/>
      <c r="H11" s="35"/>
      <c r="I11" s="35"/>
      <c r="J11" s="35"/>
      <c r="K11" s="35"/>
      <c r="L11" s="35"/>
      <c r="M11" s="35"/>
      <c r="N11" s="35"/>
    </row>
    <row r="12" spans="1:14" ht="15" x14ac:dyDescent="0.25">
      <c r="A12" s="25"/>
      <c r="B12" s="65"/>
      <c r="C12" s="33"/>
      <c r="D12" s="33"/>
      <c r="E12" s="33"/>
      <c r="F12" s="33"/>
      <c r="G12" s="25"/>
    </row>
    <row r="13" spans="1:14" ht="15" x14ac:dyDescent="0.25">
      <c r="A13" s="25"/>
      <c r="B13" s="73"/>
      <c r="C13" s="253" t="s">
        <v>79</v>
      </c>
      <c r="D13" s="253"/>
      <c r="E13" s="253"/>
      <c r="F13" s="253"/>
      <c r="G13" s="254"/>
    </row>
    <row r="14" spans="1:14" ht="15" x14ac:dyDescent="0.25">
      <c r="A14" s="25"/>
      <c r="B14" s="65"/>
      <c r="C14" s="271"/>
      <c r="D14" s="271"/>
      <c r="E14" s="271"/>
      <c r="F14" s="271"/>
      <c r="G14" s="271"/>
    </row>
    <row r="15" spans="1:14" s="31" customFormat="1" ht="8.25" customHeight="1" x14ac:dyDescent="0.25">
      <c r="A15" s="25"/>
      <c r="B15" s="65"/>
      <c r="C15" s="97"/>
      <c r="D15" s="97"/>
      <c r="E15" s="97"/>
      <c r="F15" s="97"/>
      <c r="G15" s="97"/>
    </row>
    <row r="16" spans="1:14" ht="15" x14ac:dyDescent="0.25">
      <c r="A16" s="25"/>
      <c r="B16" s="65"/>
      <c r="C16" s="98" t="s">
        <v>50</v>
      </c>
      <c r="D16" s="99" t="s">
        <v>58</v>
      </c>
      <c r="E16" s="100"/>
      <c r="G16" s="23" t="s">
        <v>51</v>
      </c>
    </row>
    <row r="17" spans="1:14" s="21" customFormat="1" ht="15.75" x14ac:dyDescent="0.25">
      <c r="A17" s="30"/>
      <c r="B17" s="70"/>
      <c r="C17" s="101">
        <f>'Grant Application+Certification'!C14</f>
        <v>0</v>
      </c>
      <c r="D17" s="102">
        <f>'Grant Application+Certification'!D14</f>
        <v>0</v>
      </c>
      <c r="E17" s="103"/>
      <c r="F17" s="35"/>
      <c r="G17" s="24">
        <f>SUM(C17:E17)</f>
        <v>0</v>
      </c>
      <c r="H17" s="35"/>
      <c r="I17" s="35"/>
      <c r="J17" s="35"/>
      <c r="K17" s="35"/>
      <c r="L17" s="35"/>
      <c r="M17" s="35"/>
      <c r="N17" s="35"/>
    </row>
    <row r="18" spans="1:14" ht="15" x14ac:dyDescent="0.25">
      <c r="A18" s="25"/>
      <c r="B18" s="65"/>
      <c r="C18" s="25"/>
      <c r="D18" s="25"/>
      <c r="E18" s="25"/>
      <c r="F18" s="25"/>
      <c r="G18" s="25"/>
    </row>
    <row r="19" spans="1:14" ht="231.75" customHeight="1" x14ac:dyDescent="0.25">
      <c r="A19" s="25"/>
      <c r="B19" s="65"/>
      <c r="C19" s="240" t="s">
        <v>96</v>
      </c>
      <c r="D19" s="240"/>
      <c r="E19" s="240"/>
      <c r="F19" s="240"/>
      <c r="G19" s="240"/>
    </row>
    <row r="20" spans="1:14" ht="10.5" customHeight="1" x14ac:dyDescent="0.25">
      <c r="A20" s="25"/>
      <c r="B20" s="65"/>
      <c r="C20" s="59"/>
      <c r="D20" s="59"/>
      <c r="E20" s="59"/>
      <c r="F20" s="59"/>
      <c r="G20" s="59"/>
    </row>
    <row r="21" spans="1:14" s="21" customFormat="1" ht="15.75" x14ac:dyDescent="0.25">
      <c r="A21" s="30"/>
      <c r="B21" s="70"/>
      <c r="C21" s="237">
        <f>'Grant Application+Certification'!C50</f>
        <v>0</v>
      </c>
      <c r="D21" s="237"/>
      <c r="E21" s="237"/>
      <c r="F21" s="104"/>
      <c r="G21" s="80">
        <f>'Grant Application+Certification'!J50</f>
        <v>0</v>
      </c>
      <c r="H21" s="35"/>
      <c r="I21" s="35"/>
      <c r="J21" s="35"/>
      <c r="K21" s="35"/>
      <c r="L21" s="35"/>
      <c r="M21" s="35"/>
      <c r="N21" s="35"/>
    </row>
    <row r="22" spans="1:14" ht="15" x14ac:dyDescent="0.25">
      <c r="A22" s="25"/>
      <c r="B22" s="65" t="s">
        <v>80</v>
      </c>
      <c r="C22" s="238" t="s">
        <v>52</v>
      </c>
      <c r="D22" s="238"/>
      <c r="E22" s="238"/>
      <c r="F22" s="29"/>
      <c r="G22" s="96" t="s">
        <v>53</v>
      </c>
      <c r="H22" s="25"/>
      <c r="I22" s="25"/>
    </row>
    <row r="23" spans="1:14" ht="15" x14ac:dyDescent="0.25">
      <c r="A23" s="25"/>
      <c r="B23" s="65"/>
      <c r="C23" s="25"/>
      <c r="D23" s="25"/>
      <c r="E23" s="25"/>
      <c r="F23" s="25"/>
      <c r="G23" s="25"/>
      <c r="H23" s="25"/>
      <c r="I23" s="25"/>
    </row>
    <row r="24" spans="1:14" s="21" customFormat="1" ht="15.75" x14ac:dyDescent="0.25">
      <c r="A24" s="30"/>
      <c r="B24" s="70"/>
      <c r="C24" s="237">
        <f>'Grant Application+Certification'!F50</f>
        <v>0</v>
      </c>
      <c r="D24" s="237"/>
      <c r="E24" s="237"/>
      <c r="F24" s="104"/>
      <c r="G24" s="105">
        <f>'Grant Application+Certification'!H50</f>
        <v>0</v>
      </c>
      <c r="H24" s="35"/>
      <c r="I24" s="35"/>
      <c r="J24" s="35"/>
      <c r="K24" s="35"/>
      <c r="L24" s="35"/>
      <c r="M24" s="35"/>
      <c r="N24" s="35"/>
    </row>
    <row r="25" spans="1:14" ht="15" x14ac:dyDescent="0.25">
      <c r="A25" s="25"/>
      <c r="B25" s="65"/>
      <c r="C25" s="241" t="s">
        <v>54</v>
      </c>
      <c r="D25" s="241"/>
      <c r="E25" s="241"/>
      <c r="F25" s="29"/>
      <c r="G25" s="96" t="s">
        <v>55</v>
      </c>
      <c r="H25" s="25"/>
      <c r="I25" s="106"/>
    </row>
    <row r="26" spans="1:14" ht="15" x14ac:dyDescent="0.25">
      <c r="A26" s="25"/>
      <c r="B26" s="65"/>
      <c r="C26" s="25"/>
      <c r="D26" s="25"/>
      <c r="E26" s="25"/>
      <c r="F26" s="25"/>
      <c r="G26" s="25"/>
      <c r="H26" s="25"/>
      <c r="I26" s="106"/>
    </row>
    <row r="27" spans="1:14" ht="15.75" x14ac:dyDescent="0.25">
      <c r="A27" s="25"/>
      <c r="B27" s="65"/>
      <c r="C27" s="242">
        <f>'Grant Application+Certification'!L50</f>
        <v>0</v>
      </c>
      <c r="D27" s="237"/>
      <c r="E27" s="237"/>
      <c r="F27" s="25"/>
      <c r="G27" s="25"/>
      <c r="I27" s="107">
        <v>10</v>
      </c>
    </row>
    <row r="28" spans="1:14" ht="15" x14ac:dyDescent="0.25">
      <c r="A28" s="25"/>
      <c r="B28" s="65"/>
      <c r="C28" s="238" t="s">
        <v>56</v>
      </c>
      <c r="D28" s="238"/>
      <c r="E28" s="238"/>
      <c r="F28" s="25"/>
      <c r="G28" s="25"/>
      <c r="I28" s="108"/>
    </row>
    <row r="29" spans="1:14" ht="15" x14ac:dyDescent="0.25">
      <c r="A29" s="25"/>
      <c r="B29" s="65"/>
      <c r="C29" s="36"/>
      <c r="D29" s="36"/>
      <c r="E29" s="36"/>
      <c r="F29" s="36"/>
      <c r="G29" s="38"/>
      <c r="I29" s="108"/>
    </row>
    <row r="30" spans="1:14" s="21" customFormat="1" ht="15.75" x14ac:dyDescent="0.25">
      <c r="A30" s="30"/>
      <c r="B30" s="70"/>
      <c r="C30" s="237">
        <f>'Grant Application+Certification'!C53</f>
        <v>0</v>
      </c>
      <c r="D30" s="237"/>
      <c r="E30" s="237"/>
      <c r="F30" s="104"/>
      <c r="G30" s="105">
        <f>'Grant Application+Certification'!J53</f>
        <v>0</v>
      </c>
      <c r="H30" s="35"/>
      <c r="I30" s="109"/>
      <c r="J30" s="35"/>
      <c r="K30" s="35"/>
      <c r="L30" s="35"/>
      <c r="M30" s="35"/>
      <c r="N30" s="35"/>
    </row>
    <row r="31" spans="1:14" ht="15" x14ac:dyDescent="0.25">
      <c r="A31" s="25"/>
      <c r="B31" s="65" t="s">
        <v>81</v>
      </c>
      <c r="C31" s="238" t="s">
        <v>52</v>
      </c>
      <c r="D31" s="238"/>
      <c r="E31" s="238"/>
      <c r="F31" s="29"/>
      <c r="G31" s="96" t="s">
        <v>53</v>
      </c>
      <c r="H31" s="25"/>
      <c r="I31" s="106"/>
    </row>
    <row r="32" spans="1:14" ht="15" x14ac:dyDescent="0.25">
      <c r="A32" s="25"/>
      <c r="B32" s="65"/>
      <c r="C32" s="25"/>
      <c r="D32" s="25"/>
      <c r="E32" s="25"/>
      <c r="F32" s="25"/>
      <c r="G32" s="25"/>
      <c r="H32" s="25"/>
      <c r="I32" s="106"/>
    </row>
    <row r="33" spans="1:14" s="21" customFormat="1" ht="15.75" x14ac:dyDescent="0.25">
      <c r="A33" s="30"/>
      <c r="B33" s="70"/>
      <c r="C33" s="237">
        <f>'Grant Application+Certification'!F53</f>
        <v>0</v>
      </c>
      <c r="D33" s="237"/>
      <c r="E33" s="237"/>
      <c r="F33" s="104"/>
      <c r="G33" s="105">
        <f>'Grant Application+Certification'!H53</f>
        <v>0</v>
      </c>
      <c r="H33" s="35"/>
      <c r="I33" s="109"/>
      <c r="J33" s="35"/>
      <c r="K33" s="35"/>
      <c r="L33" s="35"/>
      <c r="M33" s="35"/>
      <c r="N33" s="35"/>
    </row>
    <row r="34" spans="1:14" ht="15" x14ac:dyDescent="0.25">
      <c r="A34" s="25"/>
      <c r="B34" s="65"/>
      <c r="C34" s="241" t="s">
        <v>54</v>
      </c>
      <c r="D34" s="241"/>
      <c r="E34" s="241"/>
      <c r="F34" s="29"/>
      <c r="G34" s="96" t="s">
        <v>55</v>
      </c>
      <c r="H34" s="25"/>
      <c r="I34" s="106"/>
    </row>
    <row r="35" spans="1:14" ht="15" x14ac:dyDescent="0.25">
      <c r="A35" s="25"/>
      <c r="B35" s="65"/>
      <c r="C35" s="25"/>
      <c r="D35" s="25"/>
      <c r="E35" s="25"/>
      <c r="F35" s="25"/>
      <c r="G35" s="25"/>
      <c r="H35" s="25"/>
      <c r="I35" s="106">
        <f>COUNTA(C21,G21,C24,G24,C27,C30,C33,C36,G30,G33)</f>
        <v>10</v>
      </c>
    </row>
    <row r="36" spans="1:14" ht="15.75" x14ac:dyDescent="0.25">
      <c r="A36" s="25"/>
      <c r="B36" s="65"/>
      <c r="C36" s="242">
        <f>'Grant Application+Certification'!L53</f>
        <v>0</v>
      </c>
      <c r="D36" s="237"/>
      <c r="E36" s="237"/>
      <c r="F36" s="25"/>
      <c r="G36" s="25"/>
      <c r="I36" s="108"/>
    </row>
    <row r="37" spans="1:14" ht="15" x14ac:dyDescent="0.25">
      <c r="A37" s="25"/>
      <c r="B37" s="65"/>
      <c r="C37" s="238" t="s">
        <v>56</v>
      </c>
      <c r="D37" s="238"/>
      <c r="E37" s="238"/>
      <c r="F37" s="25"/>
      <c r="G37" s="25"/>
      <c r="I37" s="108"/>
    </row>
    <row r="38" spans="1:14" ht="15.75" x14ac:dyDescent="0.25">
      <c r="C38" s="274"/>
      <c r="D38" s="274"/>
      <c r="E38" s="274"/>
      <c r="F38" s="104"/>
      <c r="G38" s="35"/>
      <c r="I38" s="108"/>
    </row>
    <row r="40" spans="1:14" ht="0" hidden="1" customHeight="1" x14ac:dyDescent="0.25">
      <c r="C40" s="273" t="s">
        <v>52</v>
      </c>
      <c r="D40" s="273"/>
      <c r="E40" s="273"/>
      <c r="F40" s="29"/>
      <c r="G40" s="62" t="s">
        <v>53</v>
      </c>
    </row>
    <row r="41" spans="1:14" ht="0" hidden="1" customHeight="1" x14ac:dyDescent="0.25">
      <c r="C41"/>
      <c r="D41"/>
      <c r="E41"/>
      <c r="F41" s="25"/>
      <c r="G41"/>
    </row>
    <row r="42" spans="1:14" ht="0" hidden="1" customHeight="1" x14ac:dyDescent="0.25">
      <c r="C42" s="272"/>
      <c r="D42" s="272"/>
      <c r="E42" s="272"/>
      <c r="F42" s="104"/>
      <c r="G42" s="111"/>
    </row>
    <row r="43" spans="1:14" ht="0" hidden="1" customHeight="1" x14ac:dyDescent="0.25">
      <c r="C43" s="273" t="s">
        <v>54</v>
      </c>
      <c r="D43" s="273"/>
      <c r="E43" s="273"/>
      <c r="F43" s="29"/>
      <c r="G43" s="62" t="s">
        <v>55</v>
      </c>
    </row>
    <row r="44" spans="1:14" ht="0" hidden="1" customHeight="1" x14ac:dyDescent="0.25">
      <c r="C44"/>
      <c r="D44"/>
      <c r="E44"/>
      <c r="F44" s="25"/>
      <c r="G44"/>
    </row>
    <row r="45" spans="1:14" ht="0" hidden="1" customHeight="1" x14ac:dyDescent="0.25">
      <c r="C45" s="272"/>
      <c r="D45" s="272"/>
      <c r="E45" s="272"/>
      <c r="F45" s="25"/>
      <c r="G45"/>
    </row>
    <row r="46" spans="1:14" ht="0" hidden="1" customHeight="1" x14ac:dyDescent="0.25">
      <c r="C46" s="273" t="s">
        <v>56</v>
      </c>
      <c r="D46" s="273"/>
      <c r="E46" s="273"/>
      <c r="F46" s="25"/>
      <c r="G46"/>
    </row>
  </sheetData>
  <mergeCells count="26">
    <mergeCell ref="C45:E45"/>
    <mergeCell ref="C46:E46"/>
    <mergeCell ref="C36:E36"/>
    <mergeCell ref="C37:E37"/>
    <mergeCell ref="C38:E38"/>
    <mergeCell ref="C40:E40"/>
    <mergeCell ref="C42:E42"/>
    <mergeCell ref="C43:E43"/>
    <mergeCell ref="C34:E34"/>
    <mergeCell ref="C14:G14"/>
    <mergeCell ref="C19:G19"/>
    <mergeCell ref="C21:E21"/>
    <mergeCell ref="C22:E22"/>
    <mergeCell ref="C24:E24"/>
    <mergeCell ref="C25:E25"/>
    <mergeCell ref="C27:E27"/>
    <mergeCell ref="C28:E28"/>
    <mergeCell ref="C30:E30"/>
    <mergeCell ref="C31:E31"/>
    <mergeCell ref="C33:E33"/>
    <mergeCell ref="C13:G13"/>
    <mergeCell ref="B5:G5"/>
    <mergeCell ref="C6:G6"/>
    <mergeCell ref="C8:G8"/>
    <mergeCell ref="C10:E10"/>
    <mergeCell ref="C11:E11"/>
  </mergeCells>
  <conditionalFormatting sqref="G17">
    <cfRule type="expression" dxfId="3" priority="3">
      <formula>$G$17&gt;100000</formula>
    </cfRule>
    <cfRule type="cellIs" dxfId="2" priority="4" operator="greaterThan">
      <formula>100000</formula>
    </cfRule>
  </conditionalFormatting>
  <conditionalFormatting sqref="I35">
    <cfRule type="cellIs" dxfId="1" priority="1" operator="equal">
      <formula>0</formula>
    </cfRule>
    <cfRule type="cellIs" dxfId="0" priority="2" operator="equal">
      <formula>10</formula>
    </cfRule>
  </conditionalFormatting>
  <hyperlinks>
    <hyperlink ref="G21" r:id="rId1" display="rachael.licata@fhlbny.com" xr:uid="{37D90B49-8D67-4FC2-BD11-F46BCEB12DD4}"/>
  </hyperlinks>
  <pageMargins left="0.7" right="0.7" top="0.75" bottom="0.75" header="0.3" footer="0.3"/>
  <pageSetup scale="86" fitToWidth="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E27AF-79FD-4B64-B8C6-D179C46C5B69}">
  <sheetPr codeName="Sheet4"/>
  <dimension ref="A3:D18"/>
  <sheetViews>
    <sheetView workbookViewId="0">
      <selection activeCell="D3" sqref="D3:D6"/>
    </sheetView>
  </sheetViews>
  <sheetFormatPr defaultRowHeight="15" x14ac:dyDescent="0.25"/>
  <cols>
    <col min="1" max="1" width="11.28515625" customWidth="1"/>
    <col min="3" max="3" width="52.5703125" customWidth="1"/>
  </cols>
  <sheetData>
    <row r="3" spans="1:4" x14ac:dyDescent="0.25">
      <c r="A3" t="s">
        <v>59</v>
      </c>
      <c r="C3" t="s">
        <v>31</v>
      </c>
      <c r="D3" t="s">
        <v>11</v>
      </c>
    </row>
    <row r="4" spans="1:4" x14ac:dyDescent="0.25">
      <c r="A4" t="s">
        <v>58</v>
      </c>
      <c r="C4" t="s">
        <v>32</v>
      </c>
      <c r="D4" t="s">
        <v>67</v>
      </c>
    </row>
    <row r="5" spans="1:4" x14ac:dyDescent="0.25">
      <c r="C5" t="s">
        <v>33</v>
      </c>
      <c r="D5" t="s">
        <v>94</v>
      </c>
    </row>
    <row r="6" spans="1:4" x14ac:dyDescent="0.25">
      <c r="C6" t="s">
        <v>40</v>
      </c>
      <c r="D6" t="s">
        <v>95</v>
      </c>
    </row>
    <row r="7" spans="1:4" x14ac:dyDescent="0.25">
      <c r="C7" t="s">
        <v>34</v>
      </c>
    </row>
    <row r="8" spans="1:4" x14ac:dyDescent="0.25">
      <c r="C8" t="s">
        <v>39</v>
      </c>
    </row>
    <row r="9" spans="1:4" x14ac:dyDescent="0.25">
      <c r="C9" t="s">
        <v>43</v>
      </c>
    </row>
    <row r="10" spans="1:4" x14ac:dyDescent="0.25">
      <c r="C10" t="s">
        <v>42</v>
      </c>
    </row>
    <row r="11" spans="1:4" x14ac:dyDescent="0.25">
      <c r="C11" t="s">
        <v>41</v>
      </c>
    </row>
    <row r="12" spans="1:4" x14ac:dyDescent="0.25">
      <c r="C12" t="s">
        <v>35</v>
      </c>
    </row>
    <row r="13" spans="1:4" x14ac:dyDescent="0.25">
      <c r="C13" t="s">
        <v>36</v>
      </c>
    </row>
    <row r="14" spans="1:4" x14ac:dyDescent="0.25">
      <c r="C14" t="s">
        <v>37</v>
      </c>
    </row>
    <row r="15" spans="1:4" x14ac:dyDescent="0.25">
      <c r="C15" t="s">
        <v>38</v>
      </c>
    </row>
    <row r="16" spans="1:4" x14ac:dyDescent="0.25">
      <c r="C16" t="s">
        <v>90</v>
      </c>
    </row>
    <row r="17" spans="3:3" x14ac:dyDescent="0.25">
      <c r="C17" t="s">
        <v>44</v>
      </c>
    </row>
    <row r="18" spans="3:3" x14ac:dyDescent="0.25">
      <c r="C18" t="s">
        <v>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2246D-8BE1-4C8D-9C51-0D661EECF3D4}">
  <sheetPr codeName="Sheet3"/>
  <dimension ref="A1:I14"/>
  <sheetViews>
    <sheetView topLeftCell="B1" workbookViewId="0">
      <selection activeCell="B5" sqref="B5:H5"/>
    </sheetView>
  </sheetViews>
  <sheetFormatPr defaultRowHeight="15" x14ac:dyDescent="0.25"/>
  <cols>
    <col min="2" max="2" width="42" customWidth="1"/>
    <col min="4" max="4" width="36" customWidth="1"/>
    <col min="6" max="6" width="26.85546875" customWidth="1"/>
    <col min="8" max="8" width="18.28515625" customWidth="1"/>
  </cols>
  <sheetData>
    <row r="1" spans="1:9" ht="15.75" x14ac:dyDescent="0.25">
      <c r="A1" s="1"/>
      <c r="B1" s="2" t="s">
        <v>68</v>
      </c>
      <c r="C1" s="3"/>
      <c r="D1" s="4"/>
      <c r="E1" s="3"/>
      <c r="F1" s="4"/>
      <c r="G1" s="4"/>
      <c r="H1" s="5"/>
      <c r="I1" s="5"/>
    </row>
    <row r="3" spans="1:9" x14ac:dyDescent="0.25">
      <c r="A3" s="6"/>
      <c r="B3" s="7" t="s">
        <v>23</v>
      </c>
      <c r="C3" s="8"/>
      <c r="D3" s="9"/>
      <c r="E3" s="8"/>
      <c r="F3" s="9"/>
      <c r="G3" s="9"/>
      <c r="H3" s="9"/>
      <c r="I3" s="9"/>
    </row>
    <row r="5" spans="1:9" ht="288.75" customHeight="1" x14ac:dyDescent="0.25">
      <c r="B5" s="275" t="s">
        <v>78</v>
      </c>
      <c r="C5" s="275"/>
      <c r="D5" s="275"/>
      <c r="E5" s="275"/>
      <c r="F5" s="275"/>
      <c r="G5" s="275"/>
      <c r="H5" s="275"/>
    </row>
    <row r="7" spans="1:9" x14ac:dyDescent="0.25">
      <c r="A7" s="10"/>
      <c r="B7" s="11" t="s">
        <v>24</v>
      </c>
      <c r="C7" s="10"/>
      <c r="D7" s="10"/>
      <c r="E7" s="10"/>
      <c r="F7" s="10"/>
      <c r="G7" s="10"/>
      <c r="H7" s="10"/>
      <c r="I7" s="10"/>
    </row>
    <row r="8" spans="1:9" x14ac:dyDescent="0.25">
      <c r="A8" s="10"/>
      <c r="B8" s="14">
        <f>'Grant Application+Certification'!C11</f>
        <v>0</v>
      </c>
      <c r="C8" s="15"/>
      <c r="D8" s="15"/>
      <c r="E8" s="15"/>
      <c r="F8" s="15"/>
      <c r="G8" s="15"/>
      <c r="H8" s="15"/>
      <c r="I8" s="10"/>
    </row>
    <row r="9" spans="1:9" x14ac:dyDescent="0.25">
      <c r="A9" s="10"/>
      <c r="B9" s="10"/>
      <c r="C9" s="10"/>
      <c r="D9" s="10"/>
      <c r="E9" s="10"/>
      <c r="F9" s="10"/>
      <c r="G9" s="10"/>
      <c r="H9" s="10"/>
      <c r="I9" s="10"/>
    </row>
    <row r="10" spans="1:9" x14ac:dyDescent="0.25">
      <c r="A10" s="10"/>
      <c r="B10" s="11" t="s">
        <v>3</v>
      </c>
      <c r="C10" s="10"/>
      <c r="D10" s="11" t="s">
        <v>25</v>
      </c>
      <c r="E10" s="10"/>
      <c r="F10" s="11" t="s">
        <v>26</v>
      </c>
      <c r="G10" s="10"/>
      <c r="H10" s="11" t="s">
        <v>27</v>
      </c>
      <c r="I10" s="10"/>
    </row>
    <row r="11" spans="1:9" x14ac:dyDescent="0.25">
      <c r="A11" s="10"/>
      <c r="B11" s="12"/>
      <c r="C11" s="10"/>
      <c r="D11" s="12"/>
      <c r="E11" s="10"/>
      <c r="F11" s="12"/>
      <c r="G11" s="10"/>
      <c r="H11" s="13"/>
      <c r="I11" s="10"/>
    </row>
    <row r="13" spans="1:9" x14ac:dyDescent="0.25">
      <c r="B13" s="11" t="s">
        <v>3</v>
      </c>
      <c r="C13" s="10"/>
      <c r="D13" s="11" t="s">
        <v>25</v>
      </c>
      <c r="E13" s="10"/>
      <c r="F13" s="11" t="s">
        <v>26</v>
      </c>
      <c r="G13" s="10"/>
      <c r="H13" s="11" t="s">
        <v>27</v>
      </c>
    </row>
    <row r="14" spans="1:9" x14ac:dyDescent="0.25">
      <c r="B14" s="12"/>
      <c r="C14" s="10"/>
      <c r="D14" s="12"/>
      <c r="E14" s="10"/>
      <c r="F14" s="12"/>
      <c r="G14" s="10"/>
      <c r="H14" s="13"/>
    </row>
  </sheetData>
  <mergeCells count="1">
    <mergeCell ref="B5: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Grant Application+Certification</vt:lpstr>
      <vt:lpstr>Program Summary &amp; Cert </vt:lpstr>
      <vt:lpstr>Attestation 1</vt:lpstr>
      <vt:lpstr> Summary Page</vt:lpstr>
      <vt:lpstr>dropdowns</vt:lpstr>
      <vt:lpstr>Certification 2</vt:lpstr>
      <vt:lpstr>'Grant Application+Certification'!Print_Area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SBRG Application and Certification Form</dc:title>
  <dc:creator>FHLBNY</dc:creator>
  <cp:keywords>2024 SBRG Application and Certification Form</cp:keywords>
  <cp:lastModifiedBy>Licata,Rachael</cp:lastModifiedBy>
  <cp:lastPrinted>2023-10-16T14:54:43Z</cp:lastPrinted>
  <dcterms:created xsi:type="dcterms:W3CDTF">2023-09-17T15:43:22Z</dcterms:created>
  <dcterms:modified xsi:type="dcterms:W3CDTF">2024-07-29T19:38:12Z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{DC0A45DC-04A4-47B1-B176-141308ACDBC3}</vt:lpwstr>
  </property>
</Properties>
</file>